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7530" windowHeight="4875" tabRatio="604" activeTab="10"/>
  </bookViews>
  <sheets>
    <sheet name="楠梓" sheetId="1" r:id="rId1"/>
    <sheet name="左營" sheetId="2" r:id="rId2"/>
    <sheet name="鼓山" sheetId="3" r:id="rId3"/>
    <sheet name="三民" sheetId="4" r:id="rId4"/>
    <sheet name="新興" sheetId="5" r:id="rId5"/>
    <sheet name="苓雅" sheetId="6" r:id="rId6"/>
    <sheet name="前金" sheetId="7" r:id="rId7"/>
    <sheet name="鹽埕" sheetId="8" r:id="rId8"/>
    <sheet name="前鎮" sheetId="9" r:id="rId9"/>
    <sheet name="小港" sheetId="10" r:id="rId10"/>
    <sheet name="總表" sheetId="11" r:id="rId11"/>
  </sheets>
  <externalReferences>
    <externalReference r:id="rId14"/>
  </externalReferences>
  <definedNames>
    <definedName name="_xlnm.Print_Area" localSheetId="0">'楠梓'!$A$1:$V$19</definedName>
    <definedName name="_xlnm.Print_Area" localSheetId="10">'總表'!$A$1:$W$21</definedName>
  </definedNames>
  <calcPr fullCalcOnLoad="1"/>
</workbook>
</file>

<file path=xl/sharedStrings.xml><?xml version="1.0" encoding="utf-8"?>
<sst xmlns="http://schemas.openxmlformats.org/spreadsheetml/2006/main" count="468" uniqueCount="104">
  <si>
    <t>2R</t>
  </si>
  <si>
    <t>個案數</t>
  </si>
  <si>
    <t>九月</t>
  </si>
  <si>
    <t>十月</t>
  </si>
  <si>
    <t>十一月</t>
  </si>
  <si>
    <t>1R</t>
  </si>
  <si>
    <t>辦公</t>
  </si>
  <si>
    <t>合計</t>
  </si>
  <si>
    <t>樓中樓</t>
  </si>
  <si>
    <t>合 計</t>
  </si>
  <si>
    <t>合計</t>
  </si>
  <si>
    <t>合計</t>
  </si>
  <si>
    <t>總戶數</t>
  </si>
  <si>
    <t>店鋪</t>
  </si>
  <si>
    <t>住宅戶房數</t>
  </si>
  <si>
    <t>小計</t>
  </si>
  <si>
    <t>住宅</t>
  </si>
  <si>
    <t>3R</t>
  </si>
  <si>
    <t>4R</t>
  </si>
  <si>
    <t>5R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</si>
  <si>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</si>
  <si>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</si>
  <si>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</si>
  <si>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</si>
  <si>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</si>
  <si>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</si>
  <si>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</si>
  <si>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</si>
  <si>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十二月</t>
  </si>
  <si>
    <t>一月</t>
  </si>
  <si>
    <t>二月</t>
  </si>
  <si>
    <t>合計</t>
  </si>
  <si>
    <t>楠梓</t>
  </si>
  <si>
    <t>左營</t>
  </si>
  <si>
    <t>鼓山</t>
  </si>
  <si>
    <t>三民</t>
  </si>
  <si>
    <t>鹽埕</t>
  </si>
  <si>
    <t>前金</t>
  </si>
  <si>
    <t>新興</t>
  </si>
  <si>
    <t>苓雅</t>
  </si>
  <si>
    <t>前鎮</t>
  </si>
  <si>
    <t>小港</t>
  </si>
  <si>
    <t>個案數</t>
  </si>
  <si>
    <t>總    戶    數</t>
  </si>
  <si>
    <t>店鋪</t>
  </si>
  <si>
    <t>辦公</t>
  </si>
  <si>
    <t>住宅戶房數</t>
  </si>
  <si>
    <t>小計</t>
  </si>
  <si>
    <t>樓中樓</t>
  </si>
  <si>
    <t>透                                                                         天</t>
  </si>
  <si>
    <t>大                                                                          樓</t>
  </si>
  <si>
    <t>透                                                                         天</t>
  </si>
  <si>
    <t>個案數</t>
  </si>
  <si>
    <t>總戶數</t>
  </si>
  <si>
    <t>店鋪</t>
  </si>
  <si>
    <t>辦公</t>
  </si>
  <si>
    <t>住宅戶房數</t>
  </si>
  <si>
    <t>小計</t>
  </si>
  <si>
    <t>住宅</t>
  </si>
  <si>
    <t>樓中樓</t>
  </si>
  <si>
    <t>總     戶    數</t>
  </si>
  <si>
    <t>大                                                                          樓</t>
  </si>
  <si>
    <t>大                                                                          樓</t>
  </si>
  <si>
    <t>透                                                                         天</t>
  </si>
  <si>
    <t>個案數</t>
  </si>
  <si>
    <t>總戶數</t>
  </si>
  <si>
    <t>店鋪</t>
  </si>
  <si>
    <t>辦公</t>
  </si>
  <si>
    <t>住宅戶房數</t>
  </si>
  <si>
    <t>小計</t>
  </si>
  <si>
    <t>住宅</t>
  </si>
  <si>
    <t>樓中樓</t>
  </si>
  <si>
    <t>行政區</t>
  </si>
  <si>
    <t>樓中樓</t>
  </si>
  <si>
    <r>
      <t>總銷售金額 (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萬元 )</t>
    </r>
  </si>
  <si>
    <r>
      <t>總銷售金   額(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萬元 )</t>
    </r>
  </si>
  <si>
    <r>
      <t xml:space="preserve">地　　坪      ( 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)</t>
    </r>
  </si>
  <si>
    <r>
      <t>銷售面積      (</t>
    </r>
    <r>
      <rPr>
        <sz val="12"/>
        <rFont val="Times New Roman"/>
        <family val="1"/>
      </rPr>
      <t xml:space="preserve"> M</t>
    </r>
    <r>
      <rPr>
        <vertAlign val="superscript"/>
        <sz val="12"/>
        <rFont val="Times New Roman"/>
        <family val="1"/>
      </rPr>
      <t>2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)</t>
    </r>
  </si>
  <si>
    <r>
      <t>總樓地板 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粗明體(P)"/>
        <family val="1"/>
      </rPr>
      <t>)</t>
    </r>
  </si>
  <si>
    <r>
      <t>總樓地板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粗明體(P)"/>
        <family val="1"/>
      </rPr>
      <t>)</t>
    </r>
  </si>
  <si>
    <t>月 份</t>
  </si>
  <si>
    <t>區 分</t>
  </si>
  <si>
    <t>合 計</t>
  </si>
  <si>
    <r>
      <t>總樓地板    　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粗明體(P)"/>
        <family val="1"/>
      </rPr>
      <t>)</t>
    </r>
  </si>
  <si>
    <r>
      <t>總銷售金   　額(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萬元 )</t>
    </r>
  </si>
  <si>
    <r>
      <t>銷售面積         (</t>
    </r>
    <r>
      <rPr>
        <sz val="12"/>
        <rFont val="Times New Roman"/>
        <family val="1"/>
      </rPr>
      <t xml:space="preserve"> M</t>
    </r>
    <r>
      <rPr>
        <vertAlign val="superscript"/>
        <sz val="12"/>
        <rFont val="Times New Roman"/>
        <family val="1"/>
      </rPr>
      <t>2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)</t>
    </r>
  </si>
  <si>
    <t>備註</t>
  </si>
  <si>
    <t>備註</t>
  </si>
  <si>
    <r>
      <t>總銷售金額      (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萬元 )</t>
    </r>
  </si>
  <si>
    <r>
      <t>高雄市建築開發商業同業公會</t>
    </r>
    <r>
      <rPr>
        <sz val="24"/>
        <rFont val="標楷體"/>
        <family val="4"/>
      </rPr>
      <t>95年度</t>
    </r>
    <r>
      <rPr>
        <sz val="24"/>
        <rFont val="華康正顏楷體W5"/>
        <family val="4"/>
      </rPr>
      <t>楠梓區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</si>
  <si>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95年度</t>
    </r>
    <r>
      <rPr>
        <sz val="24"/>
        <rFont val="華康正顏楷體W5"/>
        <family val="4"/>
      </rPr>
      <t>左營區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</si>
  <si>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95年度</t>
    </r>
    <r>
      <rPr>
        <sz val="24"/>
        <rFont val="華康正顏楷體W5"/>
        <family val="4"/>
      </rPr>
      <t>鼓山區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</si>
  <si>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95年度</t>
    </r>
    <r>
      <rPr>
        <sz val="24"/>
        <rFont val="華康正顏楷體W5"/>
        <family val="4"/>
      </rPr>
      <t>三民區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</si>
  <si>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95年度</t>
    </r>
    <r>
      <rPr>
        <sz val="24"/>
        <rFont val="華康正顏楷體W5"/>
        <family val="4"/>
      </rPr>
      <t>新興區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</si>
  <si>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95年度</t>
    </r>
    <r>
      <rPr>
        <sz val="24"/>
        <rFont val="華康正顏楷體W5"/>
        <family val="4"/>
      </rPr>
      <t>苓雅區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</si>
  <si>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95年度</t>
    </r>
    <r>
      <rPr>
        <sz val="24"/>
        <rFont val="華康正顏楷體W5"/>
        <family val="4"/>
      </rPr>
      <t>前金區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</si>
  <si>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95年度</t>
    </r>
    <r>
      <rPr>
        <sz val="24"/>
        <rFont val="華康正顏楷體W5"/>
        <family val="4"/>
      </rPr>
      <t>鹽埕區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</si>
  <si>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95年度</t>
    </r>
    <r>
      <rPr>
        <sz val="24"/>
        <rFont val="華康正顏楷體W5"/>
        <family val="4"/>
      </rPr>
      <t>前鎮區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</si>
  <si>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95年度</t>
    </r>
    <r>
      <rPr>
        <sz val="24"/>
        <rFont val="華康正顏楷體W5"/>
        <family val="4"/>
      </rPr>
      <t>小港區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</si>
  <si>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95年度會員申報開工各行政區統計總表</t>
    </r>
  </si>
  <si>
    <r>
      <t>總銷售金額(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萬元 )</t>
    </r>
  </si>
  <si>
    <t>6R</t>
  </si>
  <si>
    <t>面　積　　未分割</t>
  </si>
  <si>
    <t>(自95年1月1日至95年12月31日止)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</si>
</sst>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_);[Red]\(#,##0\)"/>
    <numFmt numFmtId="179" formatCode="#,##0.00_);[Red]\(#,##0.00\)"/>
    <numFmt numFmtId="180" formatCode="0.00_ "/>
    <numFmt numFmtId="181" formatCode="0.00_);[Red]\(0.00\)"/>
    <numFmt numFmtId="182" formatCode="0_);[Red]\(0\)"/>
    <numFmt numFmtId="183" formatCode="_-* #,##0.0_-;\-* #,##0.0_-;_-* &quot;-&quot;??_-;_-@_-"/>
    <numFmt numFmtId="184" formatCode="_-* #,##0_-;\-* #,##0_-;_-* &quot;-&quot;??_-;_-@_-"/>
    <numFmt numFmtId="185" formatCode="0.000_ "/>
    <numFmt numFmtId="186" formatCode="0_ "/>
    <numFmt numFmtId="187" formatCode="#,##0.0_ "/>
    <numFmt numFmtId="188" formatCode="0.0_ "/>
    <numFmt numFmtId="189" formatCode="0.0_);[Red]\(0.0\)"/>
    <numFmt numFmtId="190" formatCode="#,##0.0_);[Red]\(#,##0.0\)"/>
    <numFmt numFmtId="191" formatCode="0;_㠀"/>
    <numFmt numFmtId="192" formatCode="0;_氀"/>
    <numFmt numFmtId="193" formatCode="0.0;_氀"/>
    <numFmt numFmtId="194" formatCode="0.00;_氀"/>
    <numFmt numFmtId="195" formatCode="0;_␀"/>
    <numFmt numFmtId="196" formatCode="0;_ࠀ"/>
    <numFmt numFmtId="197" formatCode="0.0;_ࠀ"/>
    <numFmt numFmtId="198" formatCode="0.00;_ࠀ"/>
    <numFmt numFmtId="199" formatCode="_-* #,##0.000_-;\-* #,##0.000_-;_-* &quot;-&quot;??_-;_-@_-"/>
    <numFmt numFmtId="200" formatCode="#,##0.000_);[Red]\(#,##0.000\)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</numFmts>
  <fonts count="16">
    <font>
      <sz val="12"/>
      <name val="新細明體"/>
      <family val="1"/>
    </font>
    <font>
      <sz val="9"/>
      <name val="新細明體"/>
      <family val="1"/>
    </font>
    <font>
      <sz val="12"/>
      <name val="華康粗明體(P)"/>
      <family val="1"/>
    </font>
    <font>
      <sz val="12"/>
      <name val="華康粗明體"/>
      <family val="3"/>
    </font>
    <font>
      <sz val="14"/>
      <name val="標楷體"/>
      <family val="4"/>
    </font>
    <font>
      <sz val="24"/>
      <name val="華康正顏楷體W5"/>
      <family val="4"/>
    </font>
    <font>
      <sz val="24"/>
      <name val="標楷體"/>
      <family val="4"/>
    </font>
    <font>
      <sz val="24"/>
      <name val="新細明體"/>
      <family val="1"/>
    </font>
    <font>
      <b/>
      <sz val="12"/>
      <name val="Times New Roman"/>
      <family val="1"/>
    </font>
    <font>
      <vertAlign val="superscript"/>
      <sz val="12"/>
      <name val="華康粗明體(P)"/>
      <family val="1"/>
    </font>
    <font>
      <sz val="9"/>
      <name val="華康粗明體(P)"/>
      <family val="1"/>
    </font>
    <font>
      <sz val="10"/>
      <name val="華康粗明體(P)"/>
      <family val="1"/>
    </font>
    <font>
      <sz val="12"/>
      <name val="Times New Roman"/>
      <family val="1"/>
    </font>
    <font>
      <sz val="9"/>
      <name val="華康粗明體"/>
      <family val="3"/>
    </font>
    <font>
      <vertAlign val="superscript"/>
      <sz val="12"/>
      <name val="Times New Roman"/>
      <family val="1"/>
    </font>
    <font>
      <b/>
      <sz val="12"/>
      <name val="華康粗明體(P)"/>
      <family val="1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dashed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dashed"/>
      <bottom style="thin"/>
    </border>
    <border>
      <left style="thin"/>
      <right style="double"/>
      <top style="dashed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 style="double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4"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4" xfId="0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78" fontId="8" fillId="0" borderId="6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43" fontId="8" fillId="0" borderId="5" xfId="15" applyFont="1" applyBorder="1" applyAlignment="1">
      <alignment horizontal="center" vertical="center"/>
    </xf>
    <xf numFmtId="184" fontId="8" fillId="0" borderId="7" xfId="15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3" fontId="8" fillId="0" borderId="9" xfId="15" applyFont="1" applyBorder="1" applyAlignment="1">
      <alignment horizontal="center" vertical="center"/>
    </xf>
    <xf numFmtId="43" fontId="8" fillId="0" borderId="9" xfId="15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79" fontId="8" fillId="0" borderId="9" xfId="0" applyNumberFormat="1" applyFont="1" applyBorder="1" applyAlignment="1">
      <alignment horizontal="right" vertical="center"/>
    </xf>
    <xf numFmtId="178" fontId="8" fillId="0" borderId="11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4" fontId="8" fillId="0" borderId="9" xfId="15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84" fontId="8" fillId="0" borderId="16" xfId="15" applyNumberFormat="1" applyFont="1" applyBorder="1" applyAlignment="1">
      <alignment horizontal="center" vertical="center"/>
    </xf>
    <xf numFmtId="184" fontId="8" fillId="0" borderId="17" xfId="15" applyNumberFormat="1" applyFont="1" applyBorder="1" applyAlignment="1">
      <alignment horizontal="center" vertical="center"/>
    </xf>
    <xf numFmtId="178" fontId="8" fillId="0" borderId="17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right" vertical="center"/>
    </xf>
    <xf numFmtId="178" fontId="8" fillId="0" borderId="19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43" fontId="8" fillId="0" borderId="14" xfId="15" applyFont="1" applyBorder="1" applyAlignment="1">
      <alignment horizontal="center" vertical="center"/>
    </xf>
    <xf numFmtId="43" fontId="8" fillId="0" borderId="15" xfId="15" applyFont="1" applyBorder="1" applyAlignment="1">
      <alignment horizontal="center" vertical="center"/>
    </xf>
    <xf numFmtId="184" fontId="8" fillId="0" borderId="9" xfId="15" applyNumberFormat="1" applyFont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177" fontId="8" fillId="0" borderId="11" xfId="0" applyNumberFormat="1" applyFont="1" applyBorder="1" applyAlignment="1">
      <alignment vertical="center"/>
    </xf>
    <xf numFmtId="43" fontId="8" fillId="0" borderId="10" xfId="15" applyFont="1" applyBorder="1" applyAlignment="1">
      <alignment vertical="center"/>
    </xf>
    <xf numFmtId="184" fontId="8" fillId="0" borderId="10" xfId="15" applyNumberFormat="1" applyFont="1" applyBorder="1" applyAlignment="1">
      <alignment vertical="center"/>
    </xf>
    <xf numFmtId="179" fontId="8" fillId="0" borderId="5" xfId="15" applyNumberFormat="1" applyFont="1" applyBorder="1" applyAlignment="1">
      <alignment horizontal="right" vertical="center"/>
    </xf>
    <xf numFmtId="179" fontId="8" fillId="0" borderId="13" xfId="15" applyNumberFormat="1" applyFont="1" applyBorder="1" applyAlignment="1">
      <alignment horizontal="right" vertical="center"/>
    </xf>
    <xf numFmtId="178" fontId="8" fillId="0" borderId="5" xfId="15" applyNumberFormat="1" applyFont="1" applyBorder="1" applyAlignment="1">
      <alignment horizontal="center" vertical="center"/>
    </xf>
    <xf numFmtId="178" fontId="8" fillId="0" borderId="22" xfId="15" applyNumberFormat="1" applyFont="1" applyBorder="1" applyAlignment="1">
      <alignment horizontal="center" vertical="center"/>
    </xf>
    <xf numFmtId="178" fontId="8" fillId="0" borderId="14" xfId="15" applyNumberFormat="1" applyFont="1" applyBorder="1" applyAlignment="1">
      <alignment horizontal="center" vertical="center"/>
    </xf>
    <xf numFmtId="178" fontId="8" fillId="0" borderId="20" xfId="0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178" fontId="8" fillId="0" borderId="14" xfId="0" applyNumberFormat="1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178" fontId="8" fillId="0" borderId="23" xfId="0" applyNumberFormat="1" applyFont="1" applyBorder="1" applyAlignment="1">
      <alignment horizontal="center" vertical="center"/>
    </xf>
    <xf numFmtId="178" fontId="8" fillId="0" borderId="9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3" fontId="8" fillId="0" borderId="20" xfId="15" applyFont="1" applyBorder="1" applyAlignment="1">
      <alignment horizontal="center" vertical="center"/>
    </xf>
    <xf numFmtId="43" fontId="8" fillId="0" borderId="22" xfId="15" applyFont="1" applyBorder="1" applyAlignment="1">
      <alignment horizontal="center" vertical="center"/>
    </xf>
    <xf numFmtId="179" fontId="8" fillId="0" borderId="26" xfId="15" applyNumberFormat="1" applyFont="1" applyBorder="1" applyAlignment="1">
      <alignment vertical="center"/>
    </xf>
    <xf numFmtId="179" fontId="8" fillId="0" borderId="9" xfId="15" applyNumberFormat="1" applyFont="1" applyBorder="1" applyAlignment="1">
      <alignment vertical="center"/>
    </xf>
    <xf numFmtId="184" fontId="8" fillId="0" borderId="11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3" fontId="8" fillId="0" borderId="13" xfId="15" applyFont="1" applyBorder="1" applyAlignment="1">
      <alignment horizontal="center" vertical="center"/>
    </xf>
    <xf numFmtId="184" fontId="8" fillId="0" borderId="27" xfId="15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43" fontId="8" fillId="0" borderId="28" xfId="15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4" fontId="8" fillId="0" borderId="6" xfId="15" applyNumberFormat="1" applyFont="1" applyBorder="1" applyAlignment="1">
      <alignment horizontal="center" vertical="center"/>
    </xf>
    <xf numFmtId="184" fontId="8" fillId="0" borderId="30" xfId="15" applyNumberFormat="1" applyFont="1" applyBorder="1" applyAlignment="1">
      <alignment horizontal="center" vertical="center"/>
    </xf>
    <xf numFmtId="0" fontId="8" fillId="0" borderId="9" xfId="15" applyNumberFormat="1" applyFont="1" applyBorder="1" applyAlignment="1">
      <alignment horizontal="center" vertical="center"/>
    </xf>
    <xf numFmtId="184" fontId="8" fillId="0" borderId="31" xfId="15" applyNumberFormat="1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177" fontId="8" fillId="0" borderId="32" xfId="0" applyNumberFormat="1" applyFont="1" applyBorder="1" applyAlignment="1">
      <alignment horizontal="right" vertical="center"/>
    </xf>
    <xf numFmtId="0" fontId="8" fillId="0" borderId="33" xfId="0" applyFont="1" applyBorder="1" applyAlignment="1">
      <alignment horizontal="center" vertical="center"/>
    </xf>
    <xf numFmtId="184" fontId="8" fillId="0" borderId="34" xfId="15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178" fontId="8" fillId="0" borderId="12" xfId="15" applyNumberFormat="1" applyFont="1" applyBorder="1" applyAlignment="1">
      <alignment horizontal="center" vertical="center"/>
    </xf>
    <xf numFmtId="178" fontId="8" fillId="0" borderId="9" xfId="15" applyNumberFormat="1" applyFont="1" applyBorder="1" applyAlignment="1">
      <alignment horizontal="center" vertical="center"/>
    </xf>
    <xf numFmtId="184" fontId="8" fillId="0" borderId="15" xfId="15" applyNumberFormat="1" applyFont="1" applyBorder="1" applyAlignment="1">
      <alignment horizontal="center" vertical="center"/>
    </xf>
    <xf numFmtId="184" fontId="8" fillId="0" borderId="14" xfId="15" applyNumberFormat="1" applyFont="1" applyBorder="1" applyAlignment="1">
      <alignment horizontal="center" vertical="center"/>
    </xf>
    <xf numFmtId="178" fontId="8" fillId="0" borderId="30" xfId="0" applyNumberFormat="1" applyFont="1" applyBorder="1" applyAlignment="1">
      <alignment horizontal="right" vertical="center"/>
    </xf>
    <xf numFmtId="178" fontId="8" fillId="0" borderId="16" xfId="0" applyNumberFormat="1" applyFont="1" applyBorder="1" applyAlignment="1">
      <alignment horizontal="right" vertical="center"/>
    </xf>
    <xf numFmtId="184" fontId="8" fillId="0" borderId="37" xfId="15" applyNumberFormat="1" applyFont="1" applyBorder="1" applyAlignment="1">
      <alignment horizontal="center" vertical="center"/>
    </xf>
    <xf numFmtId="43" fontId="8" fillId="0" borderId="29" xfId="15" applyFont="1" applyBorder="1" applyAlignment="1">
      <alignment horizontal="center" vertical="center"/>
    </xf>
    <xf numFmtId="184" fontId="8" fillId="0" borderId="29" xfId="15" applyNumberFormat="1" applyFont="1" applyBorder="1" applyAlignment="1">
      <alignment horizontal="center" vertical="center"/>
    </xf>
    <xf numFmtId="184" fontId="8" fillId="0" borderId="11" xfId="15" applyNumberFormat="1" applyFont="1" applyBorder="1" applyAlignment="1">
      <alignment horizontal="right" vertical="center"/>
    </xf>
    <xf numFmtId="184" fontId="8" fillId="0" borderId="32" xfId="15" applyNumberFormat="1" applyFont="1" applyBorder="1" applyAlignment="1">
      <alignment vertical="center"/>
    </xf>
    <xf numFmtId="178" fontId="8" fillId="0" borderId="13" xfId="0" applyNumberFormat="1" applyFont="1" applyBorder="1" applyAlignment="1">
      <alignment horizontal="right" vertical="center"/>
    </xf>
    <xf numFmtId="178" fontId="8" fillId="0" borderId="28" xfId="0" applyNumberFormat="1" applyFont="1" applyBorder="1" applyAlignment="1">
      <alignment horizontal="center" vertical="center"/>
    </xf>
    <xf numFmtId="178" fontId="8" fillId="0" borderId="29" xfId="0" applyNumberFormat="1" applyFont="1" applyBorder="1" applyAlignment="1">
      <alignment horizontal="center" vertical="center"/>
    </xf>
    <xf numFmtId="184" fontId="8" fillId="0" borderId="28" xfId="15" applyNumberFormat="1" applyFont="1" applyBorder="1" applyAlignment="1">
      <alignment horizontal="center" vertical="center"/>
    </xf>
    <xf numFmtId="178" fontId="8" fillId="0" borderId="38" xfId="0" applyNumberFormat="1" applyFont="1" applyBorder="1" applyAlignment="1">
      <alignment horizontal="center" vertical="center" wrapText="1"/>
    </xf>
    <xf numFmtId="43" fontId="8" fillId="0" borderId="28" xfId="15" applyFont="1" applyBorder="1" applyAlignment="1">
      <alignment horizontal="right" vertical="center"/>
    </xf>
    <xf numFmtId="43" fontId="8" fillId="0" borderId="5" xfId="15" applyFont="1" applyBorder="1" applyAlignment="1">
      <alignment horizontal="right" vertical="center"/>
    </xf>
    <xf numFmtId="43" fontId="8" fillId="0" borderId="10" xfId="15" applyFont="1" applyBorder="1" applyAlignment="1">
      <alignment horizontal="right" vertical="center"/>
    </xf>
    <xf numFmtId="184" fontId="8" fillId="0" borderId="19" xfId="15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184" fontId="8" fillId="0" borderId="10" xfId="15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177" fontId="8" fillId="0" borderId="11" xfId="0" applyNumberFormat="1" applyFont="1" applyBorder="1" applyAlignment="1">
      <alignment horizontal="right" vertical="center"/>
    </xf>
    <xf numFmtId="184" fontId="8" fillId="0" borderId="39" xfId="15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43" fontId="8" fillId="0" borderId="13" xfId="15" applyFont="1" applyBorder="1" applyAlignment="1">
      <alignment horizontal="right" vertical="center"/>
    </xf>
    <xf numFmtId="179" fontId="8" fillId="0" borderId="28" xfId="15" applyNumberFormat="1" applyFont="1" applyBorder="1" applyAlignment="1">
      <alignment horizontal="right" vertical="center"/>
    </xf>
    <xf numFmtId="178" fontId="8" fillId="0" borderId="29" xfId="0" applyNumberFormat="1" applyFont="1" applyBorder="1" applyAlignment="1">
      <alignment horizontal="center" vertical="center" wrapText="1"/>
    </xf>
    <xf numFmtId="178" fontId="8" fillId="0" borderId="39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 wrapText="1"/>
    </xf>
    <xf numFmtId="184" fontId="8" fillId="0" borderId="17" xfId="15" applyNumberFormat="1" applyFont="1" applyBorder="1" applyAlignment="1">
      <alignment horizontal="right" vertical="center"/>
    </xf>
    <xf numFmtId="178" fontId="15" fillId="0" borderId="28" xfId="0" applyNumberFormat="1" applyFont="1" applyFill="1" applyBorder="1" applyAlignment="1">
      <alignment horizontal="center" vertical="center" wrapText="1"/>
    </xf>
    <xf numFmtId="43" fontId="8" fillId="0" borderId="17" xfId="15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vertical="center"/>
    </xf>
    <xf numFmtId="179" fontId="8" fillId="0" borderId="19" xfId="0" applyNumberFormat="1" applyFont="1" applyBorder="1" applyAlignment="1">
      <alignment horizontal="right" vertical="center"/>
    </xf>
    <xf numFmtId="43" fontId="8" fillId="0" borderId="37" xfId="15" applyNumberFormat="1" applyFont="1" applyBorder="1" applyAlignment="1">
      <alignment horizontal="center" vertical="center"/>
    </xf>
    <xf numFmtId="178" fontId="8" fillId="0" borderId="36" xfId="0" applyNumberFormat="1" applyFont="1" applyBorder="1" applyAlignment="1">
      <alignment horizontal="center" vertical="center"/>
    </xf>
    <xf numFmtId="43" fontId="8" fillId="0" borderId="19" xfId="15" applyNumberFormat="1" applyFont="1" applyBorder="1" applyAlignment="1">
      <alignment vertical="center"/>
    </xf>
    <xf numFmtId="43" fontId="8" fillId="0" borderId="39" xfId="15" applyNumberFormat="1" applyFont="1" applyBorder="1" applyAlignment="1">
      <alignment horizontal="center" vertical="center"/>
    </xf>
    <xf numFmtId="184" fontId="8" fillId="0" borderId="16" xfId="0" applyNumberFormat="1" applyFont="1" applyBorder="1" applyAlignment="1">
      <alignment horizontal="right" vertical="center"/>
    </xf>
    <xf numFmtId="184" fontId="8" fillId="0" borderId="37" xfId="0" applyNumberFormat="1" applyFont="1" applyBorder="1" applyAlignment="1">
      <alignment horizontal="right" vertical="center"/>
    </xf>
    <xf numFmtId="184" fontId="8" fillId="0" borderId="17" xfId="0" applyNumberFormat="1" applyFont="1" applyBorder="1" applyAlignment="1">
      <alignment horizontal="right" vertical="center"/>
    </xf>
    <xf numFmtId="184" fontId="8" fillId="0" borderId="40" xfId="15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43" fontId="8" fillId="0" borderId="10" xfId="15" applyNumberFormat="1" applyFont="1" applyBorder="1" applyAlignment="1">
      <alignment vertical="center"/>
    </xf>
    <xf numFmtId="43" fontId="8" fillId="0" borderId="30" xfId="15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right" vertical="center"/>
    </xf>
    <xf numFmtId="0" fontId="8" fillId="0" borderId="4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3" fontId="8" fillId="0" borderId="26" xfId="15" applyFont="1" applyBorder="1" applyAlignment="1">
      <alignment horizontal="right" vertical="center"/>
    </xf>
    <xf numFmtId="184" fontId="8" fillId="0" borderId="42" xfId="15" applyNumberFormat="1" applyFont="1" applyBorder="1" applyAlignment="1">
      <alignment horizontal="right" vertical="center"/>
    </xf>
    <xf numFmtId="0" fontId="8" fillId="0" borderId="43" xfId="0" applyFont="1" applyBorder="1" applyAlignment="1">
      <alignment horizontal="center" vertical="center"/>
    </xf>
    <xf numFmtId="43" fontId="8" fillId="0" borderId="26" xfId="15" applyFont="1" applyBorder="1" applyAlignment="1">
      <alignment horizontal="center" vertical="center"/>
    </xf>
    <xf numFmtId="184" fontId="8" fillId="0" borderId="44" xfId="15" applyNumberFormat="1" applyFont="1" applyBorder="1" applyAlignment="1">
      <alignment horizontal="center" vertical="center"/>
    </xf>
    <xf numFmtId="177" fontId="8" fillId="0" borderId="45" xfId="0" applyNumberFormat="1" applyFont="1" applyBorder="1" applyAlignment="1">
      <alignment horizontal="right" vertical="center"/>
    </xf>
    <xf numFmtId="184" fontId="8" fillId="0" borderId="27" xfId="15" applyNumberFormat="1" applyFont="1" applyBorder="1" applyAlignment="1">
      <alignment horizontal="center" vertical="center" wrapText="1"/>
    </xf>
    <xf numFmtId="184" fontId="8" fillId="0" borderId="38" xfId="15" applyNumberFormat="1" applyFont="1" applyBorder="1" applyAlignment="1">
      <alignment horizontal="center" vertical="center" wrapText="1"/>
    </xf>
    <xf numFmtId="43" fontId="8" fillId="0" borderId="46" xfId="15" applyFont="1" applyBorder="1" applyAlignment="1">
      <alignment horizontal="center" vertical="center"/>
    </xf>
    <xf numFmtId="179" fontId="8" fillId="0" borderId="5" xfId="15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59" xfId="0" applyFont="1" applyBorder="1" applyAlignment="1">
      <alignment horizontal="center" vertical="center" textRotation="255"/>
    </xf>
    <xf numFmtId="0" fontId="2" fillId="0" borderId="5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distributed" vertical="center"/>
    </xf>
    <xf numFmtId="0" fontId="2" fillId="0" borderId="65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distributed" vertical="center"/>
    </xf>
    <xf numFmtId="0" fontId="2" fillId="0" borderId="67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distributed" vertical="center"/>
    </xf>
    <xf numFmtId="0" fontId="2" fillId="0" borderId="6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distributed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71" xfId="0" applyFont="1" applyBorder="1" applyAlignment="1">
      <alignment horizontal="distributed" vertical="center"/>
    </xf>
    <xf numFmtId="0" fontId="2" fillId="0" borderId="62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distributed" vertical="center"/>
    </xf>
    <xf numFmtId="0" fontId="3" fillId="0" borderId="5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255"/>
    </xf>
    <xf numFmtId="0" fontId="3" fillId="0" borderId="73" xfId="0" applyFont="1" applyBorder="1" applyAlignment="1">
      <alignment horizontal="center" vertical="center" textRotation="255"/>
    </xf>
    <xf numFmtId="0" fontId="3" fillId="0" borderId="67" xfId="0" applyFont="1" applyBorder="1" applyAlignment="1">
      <alignment horizontal="center" vertical="center" textRotation="255"/>
    </xf>
    <xf numFmtId="0" fontId="2" fillId="0" borderId="7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distributed" vertic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distributed" vertical="center" textRotation="255"/>
    </xf>
    <xf numFmtId="0" fontId="2" fillId="0" borderId="62" xfId="0" applyFont="1" applyBorder="1" applyAlignment="1">
      <alignment horizontal="distributed" vertical="center" textRotation="255"/>
    </xf>
    <xf numFmtId="0" fontId="2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5&#24180;&#24230;&#26371;&#21729;&#30003;&#22577;&#38283;&#24037;&#21508;&#34892;&#25919;&#21312;&#32113;&#35336;&#34920;(&#21508;&#26376;&#12289;&#21312;&#20998;&#35336;&#33609;&#3129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 "/>
      <sheetName val="11月"/>
      <sheetName val="12月"/>
    </sheetNames>
    <sheetDataSet>
      <sheetData sheetId="0">
        <row r="10">
          <cell r="F10">
            <v>0</v>
          </cell>
          <cell r="O10">
            <v>0</v>
          </cell>
          <cell r="P10">
            <v>0</v>
          </cell>
          <cell r="Q10">
            <v>0</v>
          </cell>
          <cell r="R10">
            <v>4</v>
          </cell>
          <cell r="S10">
            <v>46</v>
          </cell>
          <cell r="T10">
            <v>7</v>
          </cell>
          <cell r="U10">
            <v>53</v>
          </cell>
          <cell r="V10">
            <v>4807.16</v>
          </cell>
          <cell r="W10">
            <v>12282.529999999999</v>
          </cell>
          <cell r="X10">
            <v>10585.17</v>
          </cell>
          <cell r="Y10">
            <v>41180</v>
          </cell>
        </row>
        <row r="15">
          <cell r="F15">
            <v>0</v>
          </cell>
          <cell r="O15">
            <v>0</v>
          </cell>
          <cell r="P15">
            <v>0</v>
          </cell>
          <cell r="Q15">
            <v>0</v>
          </cell>
          <cell r="R15">
            <v>4</v>
          </cell>
          <cell r="S15">
            <v>30</v>
          </cell>
          <cell r="T15">
            <v>27</v>
          </cell>
          <cell r="U15">
            <v>57</v>
          </cell>
          <cell r="V15">
            <v>6839.620000000001</v>
          </cell>
          <cell r="W15">
            <v>18484.05</v>
          </cell>
          <cell r="X15">
            <v>16894.280000000002</v>
          </cell>
          <cell r="Y15">
            <v>126920</v>
          </cell>
        </row>
        <row r="23">
          <cell r="F23">
            <v>3</v>
          </cell>
          <cell r="G23">
            <v>15</v>
          </cell>
          <cell r="H23">
            <v>0</v>
          </cell>
          <cell r="I23">
            <v>0</v>
          </cell>
          <cell r="J23">
            <v>69</v>
          </cell>
          <cell r="K23">
            <v>114</v>
          </cell>
          <cell r="L23">
            <v>169</v>
          </cell>
          <cell r="M23">
            <v>22</v>
          </cell>
          <cell r="N23">
            <v>2</v>
          </cell>
          <cell r="O23">
            <v>391</v>
          </cell>
          <cell r="P23">
            <v>76804.04999999999</v>
          </cell>
          <cell r="Q23">
            <v>322000</v>
          </cell>
          <cell r="R23">
            <v>4</v>
          </cell>
          <cell r="S23">
            <v>5</v>
          </cell>
          <cell r="T23">
            <v>14</v>
          </cell>
          <cell r="U23">
            <v>19</v>
          </cell>
          <cell r="V23">
            <v>1651</v>
          </cell>
          <cell r="W23">
            <v>3966.94</v>
          </cell>
          <cell r="X23">
            <v>3568.39</v>
          </cell>
          <cell r="Y23">
            <v>18480</v>
          </cell>
        </row>
        <row r="26">
          <cell r="F26">
            <v>0</v>
          </cell>
          <cell r="O26">
            <v>0</v>
          </cell>
          <cell r="P26">
            <v>0</v>
          </cell>
          <cell r="Q26">
            <v>0</v>
          </cell>
          <cell r="R26">
            <v>2</v>
          </cell>
          <cell r="S26">
            <v>24</v>
          </cell>
          <cell r="T26">
            <v>17</v>
          </cell>
          <cell r="U26">
            <v>41</v>
          </cell>
          <cell r="V26">
            <v>3007.8199999999997</v>
          </cell>
          <cell r="W26">
            <v>8197.42</v>
          </cell>
          <cell r="X26">
            <v>7024.76</v>
          </cell>
          <cell r="Y26">
            <v>53600</v>
          </cell>
        </row>
        <row r="28">
          <cell r="F28">
            <v>0</v>
          </cell>
          <cell r="O28">
            <v>0</v>
          </cell>
          <cell r="P28">
            <v>0</v>
          </cell>
          <cell r="Q28">
            <v>0</v>
          </cell>
          <cell r="R28">
            <v>1</v>
          </cell>
          <cell r="S28">
            <v>2</v>
          </cell>
          <cell r="T28">
            <v>0</v>
          </cell>
          <cell r="U28">
            <v>2</v>
          </cell>
          <cell r="V28">
            <v>200.71</v>
          </cell>
          <cell r="W28">
            <v>528.42</v>
          </cell>
          <cell r="X28">
            <v>462.77</v>
          </cell>
          <cell r="Y28">
            <v>1500</v>
          </cell>
        </row>
        <row r="30">
          <cell r="F30">
            <v>1</v>
          </cell>
          <cell r="G30">
            <v>5</v>
          </cell>
          <cell r="H30">
            <v>0</v>
          </cell>
          <cell r="I30">
            <v>0</v>
          </cell>
          <cell r="J30">
            <v>0</v>
          </cell>
          <cell r="K30">
            <v>2</v>
          </cell>
          <cell r="L30">
            <v>22</v>
          </cell>
          <cell r="M30">
            <v>1</v>
          </cell>
          <cell r="N30">
            <v>0</v>
          </cell>
          <cell r="O30">
            <v>30</v>
          </cell>
          <cell r="P30">
            <v>10274.2</v>
          </cell>
          <cell r="Q30">
            <v>66000</v>
          </cell>
          <cell r="R30">
            <v>1</v>
          </cell>
          <cell r="S30">
            <v>1</v>
          </cell>
          <cell r="T30">
            <v>0</v>
          </cell>
          <cell r="U30">
            <v>1</v>
          </cell>
          <cell r="W30">
            <v>178.95</v>
          </cell>
          <cell r="X30">
            <v>162.95</v>
          </cell>
          <cell r="Y30">
            <v>4000</v>
          </cell>
        </row>
        <row r="32">
          <cell r="F32">
            <v>0</v>
          </cell>
          <cell r="O32">
            <v>0</v>
          </cell>
          <cell r="P32">
            <v>0</v>
          </cell>
          <cell r="Q32">
            <v>0</v>
          </cell>
          <cell r="R32">
            <v>1</v>
          </cell>
          <cell r="S32">
            <v>0</v>
          </cell>
          <cell r="T32">
            <v>5</v>
          </cell>
          <cell r="U32">
            <v>5</v>
          </cell>
          <cell r="V32">
            <v>571.5</v>
          </cell>
          <cell r="W32">
            <v>1635.31</v>
          </cell>
          <cell r="X32">
            <v>1449.29</v>
          </cell>
          <cell r="Y32">
            <v>10000</v>
          </cell>
        </row>
        <row r="38">
          <cell r="F38">
            <v>0</v>
          </cell>
          <cell r="O38">
            <v>0</v>
          </cell>
          <cell r="P38">
            <v>0</v>
          </cell>
          <cell r="Q38">
            <v>0</v>
          </cell>
          <cell r="R38">
            <v>5</v>
          </cell>
          <cell r="S38">
            <v>29</v>
          </cell>
          <cell r="T38">
            <v>17</v>
          </cell>
          <cell r="U38">
            <v>46</v>
          </cell>
          <cell r="V38">
            <v>4439</v>
          </cell>
          <cell r="W38">
            <v>9248.460000000001</v>
          </cell>
          <cell r="X38">
            <v>8137.030000000001</v>
          </cell>
          <cell r="Y38">
            <v>29300</v>
          </cell>
        </row>
      </sheetData>
      <sheetData sheetId="1">
        <row r="12">
          <cell r="F12">
            <v>0</v>
          </cell>
          <cell r="O12">
            <v>0</v>
          </cell>
          <cell r="P12">
            <v>0</v>
          </cell>
          <cell r="Q12">
            <v>0</v>
          </cell>
          <cell r="R12">
            <v>6</v>
          </cell>
          <cell r="S12">
            <v>53</v>
          </cell>
          <cell r="T12">
            <v>149</v>
          </cell>
          <cell r="U12">
            <v>202</v>
          </cell>
          <cell r="V12">
            <v>20020.53</v>
          </cell>
          <cell r="W12">
            <v>40196.89</v>
          </cell>
          <cell r="X12">
            <v>36220.299999999996</v>
          </cell>
          <cell r="Y12">
            <v>150350</v>
          </cell>
        </row>
        <row r="18">
          <cell r="F18">
            <v>0</v>
          </cell>
          <cell r="O18">
            <v>0</v>
          </cell>
          <cell r="P18">
            <v>0</v>
          </cell>
          <cell r="Q18">
            <v>0</v>
          </cell>
          <cell r="R18">
            <v>5</v>
          </cell>
          <cell r="S18">
            <v>32</v>
          </cell>
          <cell r="T18">
            <v>8</v>
          </cell>
          <cell r="U18">
            <v>40</v>
          </cell>
          <cell r="V18">
            <v>4663.66</v>
          </cell>
          <cell r="W18">
            <v>12424.64</v>
          </cell>
          <cell r="X18">
            <v>11013.12</v>
          </cell>
          <cell r="Y18">
            <v>89690</v>
          </cell>
        </row>
        <row r="24">
          <cell r="F24">
            <v>2</v>
          </cell>
          <cell r="G24">
            <v>5</v>
          </cell>
          <cell r="H24">
            <v>0</v>
          </cell>
          <cell r="I24">
            <v>0</v>
          </cell>
          <cell r="J24">
            <v>13</v>
          </cell>
          <cell r="K24">
            <v>52</v>
          </cell>
          <cell r="L24">
            <v>126</v>
          </cell>
          <cell r="M24">
            <v>8</v>
          </cell>
          <cell r="N24">
            <v>0</v>
          </cell>
          <cell r="O24">
            <v>204</v>
          </cell>
          <cell r="P24">
            <v>42437.630000000005</v>
          </cell>
          <cell r="Q24">
            <v>175000</v>
          </cell>
          <cell r="R24">
            <v>3</v>
          </cell>
          <cell r="S24">
            <v>8</v>
          </cell>
          <cell r="T24">
            <v>0</v>
          </cell>
          <cell r="U24">
            <v>8</v>
          </cell>
          <cell r="V24">
            <v>1217.3</v>
          </cell>
          <cell r="W24">
            <v>3440.7700000000004</v>
          </cell>
          <cell r="X24">
            <v>3221.8199999999997</v>
          </cell>
          <cell r="Y24">
            <v>25800</v>
          </cell>
        </row>
        <row r="26">
          <cell r="F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31">
          <cell r="F31">
            <v>2</v>
          </cell>
          <cell r="G31">
            <v>8</v>
          </cell>
          <cell r="H31">
            <v>0</v>
          </cell>
          <cell r="I31">
            <v>6</v>
          </cell>
          <cell r="J31">
            <v>74</v>
          </cell>
          <cell r="K31">
            <v>75</v>
          </cell>
          <cell r="L31">
            <v>86</v>
          </cell>
          <cell r="M31">
            <v>28</v>
          </cell>
          <cell r="N31">
            <v>0</v>
          </cell>
          <cell r="O31">
            <v>277</v>
          </cell>
          <cell r="P31">
            <v>40126.32</v>
          </cell>
          <cell r="Q31">
            <v>193193</v>
          </cell>
          <cell r="R31">
            <v>1</v>
          </cell>
          <cell r="S31">
            <v>0</v>
          </cell>
          <cell r="T31">
            <v>16</v>
          </cell>
          <cell r="U31">
            <v>16</v>
          </cell>
          <cell r="V31">
            <v>2042.73</v>
          </cell>
          <cell r="W31">
            <v>3942.1799999999994</v>
          </cell>
          <cell r="X31">
            <v>3557.4400000000005</v>
          </cell>
          <cell r="Y31">
            <v>28700</v>
          </cell>
        </row>
        <row r="33">
          <cell r="F33">
            <v>1</v>
          </cell>
          <cell r="G33">
            <v>6</v>
          </cell>
          <cell r="H33">
            <v>0</v>
          </cell>
          <cell r="I33">
            <v>0</v>
          </cell>
          <cell r="J33">
            <v>0</v>
          </cell>
          <cell r="K33">
            <v>19</v>
          </cell>
          <cell r="L33">
            <v>10</v>
          </cell>
          <cell r="M33">
            <v>10</v>
          </cell>
          <cell r="N33">
            <v>1</v>
          </cell>
          <cell r="O33">
            <v>46</v>
          </cell>
          <cell r="P33">
            <v>8694.99</v>
          </cell>
          <cell r="Q33">
            <v>40000</v>
          </cell>
          <cell r="R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40">
          <cell r="F40">
            <v>0</v>
          </cell>
          <cell r="O40">
            <v>0</v>
          </cell>
          <cell r="P40">
            <v>0</v>
          </cell>
          <cell r="Q40">
            <v>0</v>
          </cell>
          <cell r="R40">
            <v>6</v>
          </cell>
          <cell r="S40">
            <v>2</v>
          </cell>
          <cell r="T40">
            <v>44</v>
          </cell>
          <cell r="U40">
            <v>46</v>
          </cell>
          <cell r="V40">
            <v>4521.01</v>
          </cell>
          <cell r="W40">
            <v>7542.469999999999</v>
          </cell>
          <cell r="X40">
            <v>6896.529999999999</v>
          </cell>
          <cell r="Y40">
            <v>22850</v>
          </cell>
        </row>
      </sheetData>
      <sheetData sheetId="2">
        <row r="13">
          <cell r="F13">
            <v>0</v>
          </cell>
          <cell r="P13">
            <v>0</v>
          </cell>
          <cell r="Q13">
            <v>0</v>
          </cell>
          <cell r="R13">
            <v>0</v>
          </cell>
          <cell r="S13">
            <v>7</v>
          </cell>
          <cell r="T13">
            <v>7</v>
          </cell>
          <cell r="U13">
            <v>125</v>
          </cell>
          <cell r="V13">
            <v>132</v>
          </cell>
          <cell r="W13">
            <v>11846.359999999999</v>
          </cell>
          <cell r="X13">
            <v>24474.07</v>
          </cell>
          <cell r="Y13">
            <v>21596.79</v>
          </cell>
          <cell r="Z13">
            <v>76300</v>
          </cell>
        </row>
        <row r="18">
          <cell r="F18">
            <v>0</v>
          </cell>
          <cell r="P18">
            <v>0</v>
          </cell>
          <cell r="Q18">
            <v>0</v>
          </cell>
          <cell r="R18">
            <v>0</v>
          </cell>
          <cell r="S18">
            <v>4</v>
          </cell>
          <cell r="T18">
            <v>10</v>
          </cell>
          <cell r="U18">
            <v>15</v>
          </cell>
          <cell r="V18">
            <v>25</v>
          </cell>
          <cell r="W18">
            <v>3034.66</v>
          </cell>
          <cell r="X18">
            <v>7507.46</v>
          </cell>
          <cell r="Y18">
            <v>6526.01</v>
          </cell>
          <cell r="Z18">
            <v>47200</v>
          </cell>
        </row>
        <row r="20">
          <cell r="F20">
            <v>1</v>
          </cell>
          <cell r="G20">
            <v>20</v>
          </cell>
          <cell r="H20">
            <v>0</v>
          </cell>
          <cell r="I20">
            <v>0</v>
          </cell>
          <cell r="J20">
            <v>158</v>
          </cell>
          <cell r="K20">
            <v>253</v>
          </cell>
          <cell r="L20">
            <v>273</v>
          </cell>
          <cell r="M20">
            <v>0</v>
          </cell>
          <cell r="N20">
            <v>0</v>
          </cell>
          <cell r="O20">
            <v>0</v>
          </cell>
          <cell r="P20">
            <v>704</v>
          </cell>
          <cell r="Q20">
            <v>91241.44</v>
          </cell>
          <cell r="R20">
            <v>262978</v>
          </cell>
          <cell r="S20">
            <v>1</v>
          </cell>
          <cell r="T20">
            <v>22</v>
          </cell>
          <cell r="U20">
            <v>0</v>
          </cell>
          <cell r="V20">
            <v>22</v>
          </cell>
          <cell r="W20">
            <v>1931</v>
          </cell>
          <cell r="X20">
            <v>5057.33</v>
          </cell>
          <cell r="Y20">
            <v>4790.97</v>
          </cell>
          <cell r="Z20">
            <v>30800</v>
          </cell>
          <cell r="AA20" t="str">
            <v>大樓、透天綜合案</v>
          </cell>
        </row>
        <row r="25"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164</v>
          </cell>
          <cell r="M25">
            <v>0</v>
          </cell>
          <cell r="N25">
            <v>20</v>
          </cell>
          <cell r="O25">
            <v>0</v>
          </cell>
          <cell r="P25">
            <v>184</v>
          </cell>
          <cell r="Q25">
            <v>78848.99</v>
          </cell>
          <cell r="R25">
            <v>600000</v>
          </cell>
          <cell r="S25">
            <v>3</v>
          </cell>
          <cell r="T25">
            <v>0</v>
          </cell>
          <cell r="U25">
            <v>11</v>
          </cell>
          <cell r="V25">
            <v>11</v>
          </cell>
          <cell r="W25">
            <v>1113.81</v>
          </cell>
          <cell r="X25">
            <v>2727.2799999999997</v>
          </cell>
          <cell r="Y25">
            <v>2482.54</v>
          </cell>
          <cell r="Z25">
            <v>16120</v>
          </cell>
        </row>
        <row r="28">
          <cell r="F28">
            <v>0</v>
          </cell>
          <cell r="P28">
            <v>0</v>
          </cell>
          <cell r="Q28">
            <v>0</v>
          </cell>
          <cell r="R28">
            <v>0</v>
          </cell>
          <cell r="S28">
            <v>2</v>
          </cell>
          <cell r="T28">
            <v>15</v>
          </cell>
          <cell r="U28">
            <v>2</v>
          </cell>
          <cell r="V28">
            <v>17</v>
          </cell>
          <cell r="W28">
            <v>1713</v>
          </cell>
          <cell r="X28">
            <v>4841.06</v>
          </cell>
          <cell r="Y28">
            <v>4254.3</v>
          </cell>
          <cell r="Z28">
            <v>31000</v>
          </cell>
        </row>
        <row r="31">
          <cell r="F31">
            <v>0</v>
          </cell>
          <cell r="P31">
            <v>0</v>
          </cell>
          <cell r="Q31">
            <v>0</v>
          </cell>
          <cell r="R31">
            <v>0</v>
          </cell>
          <cell r="S31">
            <v>2</v>
          </cell>
          <cell r="T31">
            <v>1</v>
          </cell>
          <cell r="U31">
            <v>2</v>
          </cell>
          <cell r="V31">
            <v>3</v>
          </cell>
          <cell r="W31">
            <v>252.23</v>
          </cell>
          <cell r="X31">
            <v>629.56</v>
          </cell>
          <cell r="Y31">
            <v>607.75</v>
          </cell>
          <cell r="Z31">
            <v>3450</v>
          </cell>
        </row>
        <row r="35">
          <cell r="F35">
            <v>1</v>
          </cell>
          <cell r="G35">
            <v>1</v>
          </cell>
          <cell r="H35">
            <v>0</v>
          </cell>
          <cell r="I35">
            <v>5</v>
          </cell>
          <cell r="J35">
            <v>40</v>
          </cell>
          <cell r="K35">
            <v>60</v>
          </cell>
          <cell r="L35">
            <v>20</v>
          </cell>
          <cell r="M35">
            <v>0</v>
          </cell>
          <cell r="N35">
            <v>0</v>
          </cell>
          <cell r="O35">
            <v>0</v>
          </cell>
          <cell r="P35">
            <v>126</v>
          </cell>
          <cell r="Q35">
            <v>12341.42</v>
          </cell>
          <cell r="R35">
            <v>50000</v>
          </cell>
          <cell r="S35">
            <v>2</v>
          </cell>
          <cell r="T35">
            <v>2</v>
          </cell>
          <cell r="U35">
            <v>5</v>
          </cell>
          <cell r="V35">
            <v>7</v>
          </cell>
          <cell r="W35">
            <v>656.88</v>
          </cell>
          <cell r="X35">
            <v>1527.37</v>
          </cell>
          <cell r="Y35">
            <v>1344.02</v>
          </cell>
          <cell r="Z35">
            <v>9500</v>
          </cell>
        </row>
        <row r="37">
          <cell r="F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2</v>
          </cell>
          <cell r="U37">
            <v>0</v>
          </cell>
          <cell r="V37">
            <v>2</v>
          </cell>
          <cell r="W37">
            <v>210</v>
          </cell>
          <cell r="X37">
            <v>710.97</v>
          </cell>
          <cell r="Y37">
            <v>674.95</v>
          </cell>
          <cell r="Z37">
            <v>4000</v>
          </cell>
        </row>
        <row r="40">
          <cell r="F40">
            <v>1</v>
          </cell>
          <cell r="G40">
            <v>2</v>
          </cell>
          <cell r="H40">
            <v>0</v>
          </cell>
          <cell r="I40">
            <v>0</v>
          </cell>
          <cell r="J40">
            <v>48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50</v>
          </cell>
          <cell r="Q40">
            <v>4890.75</v>
          </cell>
          <cell r="R40">
            <v>26427</v>
          </cell>
          <cell r="S40">
            <v>1</v>
          </cell>
          <cell r="T40">
            <v>2</v>
          </cell>
          <cell r="U40">
            <v>0</v>
          </cell>
          <cell r="V40">
            <v>2</v>
          </cell>
          <cell r="W40">
            <v>168</v>
          </cell>
          <cell r="X40">
            <v>682.64</v>
          </cell>
          <cell r="Y40">
            <v>637.92</v>
          </cell>
          <cell r="Z40">
            <v>4800</v>
          </cell>
        </row>
        <row r="43">
          <cell r="F43">
            <v>0</v>
          </cell>
          <cell r="P43">
            <v>0</v>
          </cell>
          <cell r="Q43">
            <v>0</v>
          </cell>
          <cell r="R43">
            <v>0</v>
          </cell>
          <cell r="S43">
            <v>2</v>
          </cell>
          <cell r="T43">
            <v>28</v>
          </cell>
          <cell r="U43">
            <v>11</v>
          </cell>
          <cell r="V43">
            <v>39</v>
          </cell>
          <cell r="W43">
            <v>3372</v>
          </cell>
          <cell r="X43">
            <v>9057.9</v>
          </cell>
          <cell r="Y43">
            <v>8066.7</v>
          </cell>
          <cell r="Z43">
            <v>45550</v>
          </cell>
        </row>
        <row r="47">
          <cell r="F47">
            <v>0</v>
          </cell>
          <cell r="P47">
            <v>0</v>
          </cell>
          <cell r="Q47">
            <v>0</v>
          </cell>
          <cell r="R47">
            <v>0</v>
          </cell>
          <cell r="S47">
            <v>3</v>
          </cell>
          <cell r="T47">
            <v>4</v>
          </cell>
          <cell r="U47">
            <v>10</v>
          </cell>
          <cell r="V47">
            <v>14</v>
          </cell>
          <cell r="W47">
            <v>1244.6399999999999</v>
          </cell>
          <cell r="X47">
            <v>2526.4700000000003</v>
          </cell>
          <cell r="Y47">
            <v>2330.99</v>
          </cell>
          <cell r="Z47">
            <v>8800</v>
          </cell>
        </row>
      </sheetData>
      <sheetData sheetId="3">
        <row r="10">
          <cell r="F10">
            <v>1</v>
          </cell>
          <cell r="G10">
            <v>6</v>
          </cell>
          <cell r="H10">
            <v>0</v>
          </cell>
          <cell r="I10">
            <v>0</v>
          </cell>
          <cell r="J10">
            <v>44</v>
          </cell>
          <cell r="K10">
            <v>100</v>
          </cell>
          <cell r="L10">
            <v>12</v>
          </cell>
          <cell r="M10">
            <v>0</v>
          </cell>
          <cell r="N10">
            <v>0</v>
          </cell>
          <cell r="O10">
            <v>162</v>
          </cell>
          <cell r="P10">
            <v>16877</v>
          </cell>
          <cell r="Q10">
            <v>48665</v>
          </cell>
          <cell r="R10">
            <v>3</v>
          </cell>
          <cell r="S10">
            <v>21</v>
          </cell>
          <cell r="T10">
            <v>21</v>
          </cell>
          <cell r="U10">
            <v>42</v>
          </cell>
          <cell r="V10">
            <v>4179.5</v>
          </cell>
          <cell r="W10">
            <v>9215.32</v>
          </cell>
          <cell r="X10">
            <v>8081.550000000001</v>
          </cell>
          <cell r="Y10">
            <v>35200</v>
          </cell>
        </row>
        <row r="15">
          <cell r="F15">
            <v>0</v>
          </cell>
          <cell r="O15">
            <v>0</v>
          </cell>
          <cell r="P15">
            <v>0</v>
          </cell>
          <cell r="Q15">
            <v>0</v>
          </cell>
          <cell r="R15">
            <v>4</v>
          </cell>
          <cell r="S15">
            <v>24</v>
          </cell>
          <cell r="T15">
            <v>42</v>
          </cell>
          <cell r="U15">
            <v>66</v>
          </cell>
          <cell r="V15">
            <v>6537.7</v>
          </cell>
          <cell r="W15">
            <v>14387</v>
          </cell>
          <cell r="X15">
            <v>12511.290000000003</v>
          </cell>
          <cell r="Y15">
            <v>62050</v>
          </cell>
        </row>
        <row r="20">
          <cell r="F20">
            <v>1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52</v>
          </cell>
          <cell r="L20">
            <v>66</v>
          </cell>
          <cell r="M20">
            <v>0</v>
          </cell>
          <cell r="N20">
            <v>0</v>
          </cell>
          <cell r="O20">
            <v>122</v>
          </cell>
          <cell r="P20">
            <v>17966.15</v>
          </cell>
          <cell r="Q20">
            <v>60083</v>
          </cell>
          <cell r="R20">
            <v>3</v>
          </cell>
          <cell r="S20">
            <v>11</v>
          </cell>
          <cell r="T20">
            <v>23</v>
          </cell>
          <cell r="U20">
            <v>34</v>
          </cell>
          <cell r="V20">
            <v>4594.110000000001</v>
          </cell>
          <cell r="W20">
            <v>10954.03</v>
          </cell>
          <cell r="X20">
            <v>9427.95</v>
          </cell>
          <cell r="Y20">
            <v>61900</v>
          </cell>
        </row>
        <row r="23">
          <cell r="F23">
            <v>0</v>
          </cell>
          <cell r="O23">
            <v>0</v>
          </cell>
          <cell r="P23">
            <v>0</v>
          </cell>
          <cell r="Q23">
            <v>0</v>
          </cell>
          <cell r="R23">
            <v>2</v>
          </cell>
          <cell r="S23">
            <v>9</v>
          </cell>
          <cell r="T23">
            <v>15</v>
          </cell>
          <cell r="U23">
            <v>24</v>
          </cell>
          <cell r="V23">
            <v>3060.04</v>
          </cell>
          <cell r="W23">
            <v>7514.22</v>
          </cell>
          <cell r="X23">
            <v>6678.83</v>
          </cell>
          <cell r="Y23">
            <v>45920</v>
          </cell>
        </row>
        <row r="25">
          <cell r="F25">
            <v>0</v>
          </cell>
          <cell r="O25">
            <v>0</v>
          </cell>
          <cell r="P25">
            <v>0</v>
          </cell>
          <cell r="Q25">
            <v>0</v>
          </cell>
          <cell r="R25">
            <v>1</v>
          </cell>
          <cell r="S25">
            <v>0</v>
          </cell>
          <cell r="T25">
            <v>4</v>
          </cell>
          <cell r="U25">
            <v>4</v>
          </cell>
          <cell r="V25">
            <v>415.38</v>
          </cell>
          <cell r="W25">
            <v>932.14</v>
          </cell>
          <cell r="X25">
            <v>841.1</v>
          </cell>
          <cell r="Y25">
            <v>6000</v>
          </cell>
        </row>
        <row r="29">
          <cell r="F29">
            <v>0</v>
          </cell>
          <cell r="O29">
            <v>0</v>
          </cell>
          <cell r="P29">
            <v>0</v>
          </cell>
          <cell r="Q29">
            <v>0</v>
          </cell>
          <cell r="R29">
            <v>3</v>
          </cell>
          <cell r="S29">
            <v>23</v>
          </cell>
          <cell r="T29">
            <v>17</v>
          </cell>
          <cell r="U29">
            <v>40</v>
          </cell>
          <cell r="V29">
            <v>3526.78</v>
          </cell>
          <cell r="W29">
            <v>10069.64</v>
          </cell>
          <cell r="X29">
            <v>8743.15</v>
          </cell>
          <cell r="Y29">
            <v>51640</v>
          </cell>
        </row>
        <row r="35">
          <cell r="F35">
            <v>0</v>
          </cell>
          <cell r="O35">
            <v>0</v>
          </cell>
          <cell r="P35">
            <v>0</v>
          </cell>
          <cell r="Q35">
            <v>0</v>
          </cell>
          <cell r="R35">
            <v>5</v>
          </cell>
          <cell r="S35">
            <v>29</v>
          </cell>
          <cell r="T35">
            <v>48</v>
          </cell>
          <cell r="U35">
            <v>77</v>
          </cell>
          <cell r="V35">
            <v>7201.52</v>
          </cell>
          <cell r="W35">
            <v>14485.92</v>
          </cell>
          <cell r="X35">
            <v>13047.93</v>
          </cell>
          <cell r="Y35">
            <v>47550</v>
          </cell>
        </row>
      </sheetData>
      <sheetData sheetId="4">
        <row r="15">
          <cell r="F15">
            <v>1</v>
          </cell>
          <cell r="G15">
            <v>0</v>
          </cell>
          <cell r="H15">
            <v>0</v>
          </cell>
          <cell r="I15">
            <v>269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269</v>
          </cell>
          <cell r="Q15">
            <v>8464.81</v>
          </cell>
          <cell r="R15">
            <v>24000</v>
          </cell>
          <cell r="S15">
            <v>8</v>
          </cell>
          <cell r="T15">
            <v>40</v>
          </cell>
          <cell r="U15">
            <v>87</v>
          </cell>
          <cell r="V15">
            <v>127</v>
          </cell>
          <cell r="W15">
            <v>12381.570000000002</v>
          </cell>
          <cell r="X15">
            <v>28561.210000000003</v>
          </cell>
          <cell r="Y15">
            <v>25287.010000000002</v>
          </cell>
          <cell r="Z15">
            <v>107490</v>
          </cell>
        </row>
        <row r="21">
          <cell r="F21">
            <v>0</v>
          </cell>
          <cell r="P21">
            <v>0</v>
          </cell>
          <cell r="Q21">
            <v>0</v>
          </cell>
          <cell r="R21">
            <v>0</v>
          </cell>
          <cell r="S21">
            <v>5</v>
          </cell>
          <cell r="T21">
            <v>16</v>
          </cell>
          <cell r="U21">
            <v>18</v>
          </cell>
          <cell r="V21">
            <v>34</v>
          </cell>
          <cell r="W21">
            <v>3761.1900000000005</v>
          </cell>
          <cell r="X21">
            <v>9723.48</v>
          </cell>
          <cell r="Y21">
            <v>8811.5</v>
          </cell>
          <cell r="Z21">
            <v>67840</v>
          </cell>
        </row>
        <row r="26">
          <cell r="F26">
            <v>0</v>
          </cell>
          <cell r="P26">
            <v>0</v>
          </cell>
          <cell r="Q26">
            <v>0</v>
          </cell>
          <cell r="R26">
            <v>0</v>
          </cell>
          <cell r="S26">
            <v>4</v>
          </cell>
          <cell r="T26">
            <v>8</v>
          </cell>
          <cell r="U26">
            <v>5</v>
          </cell>
          <cell r="V26">
            <v>13</v>
          </cell>
          <cell r="W26">
            <v>1573.14</v>
          </cell>
          <cell r="X26">
            <v>3874.0699999999997</v>
          </cell>
          <cell r="Y26">
            <v>3603.54</v>
          </cell>
          <cell r="Z26">
            <v>29410</v>
          </cell>
        </row>
        <row r="28">
          <cell r="F28">
            <v>1</v>
          </cell>
          <cell r="G28">
            <v>0</v>
          </cell>
          <cell r="H28">
            <v>0</v>
          </cell>
          <cell r="I28">
            <v>0</v>
          </cell>
          <cell r="J28">
            <v>18</v>
          </cell>
          <cell r="K28">
            <v>62</v>
          </cell>
          <cell r="L28">
            <v>26</v>
          </cell>
          <cell r="M28">
            <v>0</v>
          </cell>
          <cell r="N28">
            <v>0</v>
          </cell>
          <cell r="O28">
            <v>0</v>
          </cell>
          <cell r="P28">
            <v>106</v>
          </cell>
          <cell r="Q28">
            <v>12757</v>
          </cell>
          <cell r="R28">
            <v>47300</v>
          </cell>
          <cell r="S28">
            <v>1</v>
          </cell>
          <cell r="T28">
            <v>0</v>
          </cell>
          <cell r="U28">
            <v>3</v>
          </cell>
          <cell r="V28">
            <v>3</v>
          </cell>
          <cell r="W28" t="str">
            <v>面　積　　未分割</v>
          </cell>
          <cell r="X28">
            <v>501.68</v>
          </cell>
          <cell r="Y28">
            <v>471.21</v>
          </cell>
          <cell r="Z28">
            <v>2700</v>
          </cell>
        </row>
        <row r="33">
          <cell r="F33">
            <v>0</v>
          </cell>
          <cell r="P33">
            <v>0</v>
          </cell>
          <cell r="Q33">
            <v>0</v>
          </cell>
          <cell r="R33">
            <v>0</v>
          </cell>
          <cell r="S33">
            <v>4</v>
          </cell>
          <cell r="T33">
            <v>18</v>
          </cell>
          <cell r="U33">
            <v>8</v>
          </cell>
          <cell r="V33">
            <v>26</v>
          </cell>
          <cell r="W33">
            <v>2675.23</v>
          </cell>
          <cell r="X33">
            <v>4722.860000000001</v>
          </cell>
          <cell r="Y33">
            <v>4313.360000000001</v>
          </cell>
          <cell r="Z33">
            <v>18890</v>
          </cell>
        </row>
      </sheetData>
      <sheetData sheetId="5">
        <row r="12">
          <cell r="F12">
            <v>2</v>
          </cell>
          <cell r="G12">
            <v>12</v>
          </cell>
          <cell r="H12">
            <v>0</v>
          </cell>
          <cell r="I12">
            <v>0</v>
          </cell>
          <cell r="J12">
            <v>182</v>
          </cell>
          <cell r="K12">
            <v>195</v>
          </cell>
          <cell r="L12">
            <v>60</v>
          </cell>
          <cell r="M12">
            <v>3</v>
          </cell>
          <cell r="N12">
            <v>0</v>
          </cell>
          <cell r="O12">
            <v>0</v>
          </cell>
          <cell r="P12">
            <v>452</v>
          </cell>
          <cell r="Q12">
            <v>52055.520000000004</v>
          </cell>
          <cell r="R12">
            <v>100000</v>
          </cell>
          <cell r="S12">
            <v>4</v>
          </cell>
          <cell r="T12">
            <v>52</v>
          </cell>
          <cell r="U12">
            <v>41</v>
          </cell>
          <cell r="V12">
            <v>93</v>
          </cell>
          <cell r="W12">
            <v>9187.07</v>
          </cell>
          <cell r="X12">
            <v>18886.82</v>
          </cell>
          <cell r="Y12">
            <v>16846.31</v>
          </cell>
          <cell r="Z12">
            <v>91100</v>
          </cell>
        </row>
        <row r="18">
          <cell r="F18">
            <v>2</v>
          </cell>
          <cell r="G18">
            <v>12</v>
          </cell>
          <cell r="H18">
            <v>0</v>
          </cell>
          <cell r="I18">
            <v>0</v>
          </cell>
          <cell r="J18">
            <v>112</v>
          </cell>
          <cell r="K18">
            <v>252</v>
          </cell>
          <cell r="L18">
            <v>88</v>
          </cell>
          <cell r="M18">
            <v>0</v>
          </cell>
          <cell r="N18">
            <v>0</v>
          </cell>
          <cell r="O18">
            <v>8</v>
          </cell>
          <cell r="P18">
            <v>472</v>
          </cell>
          <cell r="Q18">
            <v>55680.44</v>
          </cell>
          <cell r="R18">
            <v>190000</v>
          </cell>
          <cell r="S18">
            <v>3</v>
          </cell>
          <cell r="T18">
            <v>17</v>
          </cell>
          <cell r="U18">
            <v>8</v>
          </cell>
          <cell r="V18">
            <v>25</v>
          </cell>
          <cell r="W18">
            <v>3859.4</v>
          </cell>
          <cell r="X18">
            <v>9917.58</v>
          </cell>
          <cell r="Y18">
            <v>9141.3</v>
          </cell>
          <cell r="Z18">
            <v>76300</v>
          </cell>
        </row>
        <row r="23">
          <cell r="F23">
            <v>2</v>
          </cell>
          <cell r="G23">
            <v>9</v>
          </cell>
          <cell r="H23">
            <v>0</v>
          </cell>
          <cell r="I23">
            <v>0</v>
          </cell>
          <cell r="J23">
            <v>88</v>
          </cell>
          <cell r="K23">
            <v>130</v>
          </cell>
          <cell r="L23">
            <v>169</v>
          </cell>
          <cell r="M23">
            <v>2</v>
          </cell>
          <cell r="N23">
            <v>4</v>
          </cell>
          <cell r="O23">
            <v>0</v>
          </cell>
          <cell r="P23">
            <v>402</v>
          </cell>
          <cell r="Q23">
            <v>61017.55</v>
          </cell>
          <cell r="R23">
            <v>280000</v>
          </cell>
          <cell r="S23">
            <v>2</v>
          </cell>
          <cell r="T23">
            <v>1</v>
          </cell>
          <cell r="U23">
            <v>2</v>
          </cell>
          <cell r="V23">
            <v>3</v>
          </cell>
          <cell r="W23">
            <v>460.49</v>
          </cell>
          <cell r="X23">
            <v>1241.94</v>
          </cell>
          <cell r="Y23">
            <v>1146.51</v>
          </cell>
          <cell r="Z23">
            <v>9000</v>
          </cell>
        </row>
        <row r="29">
          <cell r="F29">
            <v>1</v>
          </cell>
          <cell r="G29">
            <v>1</v>
          </cell>
          <cell r="H29">
            <v>154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155</v>
          </cell>
          <cell r="Q29">
            <v>3146.2700000000004</v>
          </cell>
          <cell r="R29">
            <v>15000</v>
          </cell>
          <cell r="S29">
            <v>3</v>
          </cell>
          <cell r="T29">
            <v>8</v>
          </cell>
          <cell r="U29">
            <v>9</v>
          </cell>
          <cell r="V29">
            <v>17</v>
          </cell>
          <cell r="W29">
            <v>1666.9</v>
          </cell>
          <cell r="X29">
            <v>4164.849999999999</v>
          </cell>
          <cell r="Y29">
            <v>3875.7899999999995</v>
          </cell>
          <cell r="Z29">
            <v>23200</v>
          </cell>
        </row>
        <row r="32"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15</v>
          </cell>
          <cell r="K32">
            <v>47</v>
          </cell>
          <cell r="L32">
            <v>37</v>
          </cell>
          <cell r="M32">
            <v>0</v>
          </cell>
          <cell r="N32">
            <v>0</v>
          </cell>
          <cell r="O32">
            <v>0</v>
          </cell>
          <cell r="P32">
            <v>99</v>
          </cell>
          <cell r="Q32">
            <v>14668.77</v>
          </cell>
          <cell r="R32">
            <v>52340</v>
          </cell>
          <cell r="S32">
            <v>1</v>
          </cell>
          <cell r="T32">
            <v>1</v>
          </cell>
          <cell r="U32">
            <v>6</v>
          </cell>
          <cell r="V32">
            <v>7</v>
          </cell>
          <cell r="W32">
            <v>556</v>
          </cell>
          <cell r="X32">
            <v>1458.25</v>
          </cell>
          <cell r="Y32">
            <v>1261.17</v>
          </cell>
          <cell r="Z32">
            <v>5600</v>
          </cell>
        </row>
        <row r="37">
          <cell r="F37">
            <v>0</v>
          </cell>
          <cell r="P37">
            <v>0</v>
          </cell>
          <cell r="Q37">
            <v>0</v>
          </cell>
          <cell r="R37">
            <v>0</v>
          </cell>
          <cell r="S37">
            <v>4</v>
          </cell>
          <cell r="T37">
            <v>4</v>
          </cell>
          <cell r="U37">
            <v>39</v>
          </cell>
          <cell r="V37">
            <v>43</v>
          </cell>
          <cell r="W37">
            <v>5988.76</v>
          </cell>
          <cell r="X37">
            <v>7716.47</v>
          </cell>
          <cell r="Y37">
            <v>7484.91</v>
          </cell>
          <cell r="Z37">
            <v>26490</v>
          </cell>
        </row>
      </sheetData>
      <sheetData sheetId="6">
        <row r="11">
          <cell r="F11">
            <v>0</v>
          </cell>
          <cell r="O11">
            <v>0</v>
          </cell>
          <cell r="P11">
            <v>0</v>
          </cell>
          <cell r="Q11">
            <v>0</v>
          </cell>
          <cell r="R11">
            <v>5</v>
          </cell>
          <cell r="S11">
            <v>6</v>
          </cell>
          <cell r="T11">
            <v>14</v>
          </cell>
          <cell r="U11">
            <v>20</v>
          </cell>
          <cell r="V11">
            <v>2632.68</v>
          </cell>
          <cell r="W11">
            <v>5078.49</v>
          </cell>
          <cell r="X11">
            <v>4523.37</v>
          </cell>
          <cell r="Y11">
            <v>19370</v>
          </cell>
        </row>
        <row r="19">
          <cell r="F19">
            <v>0</v>
          </cell>
          <cell r="O19">
            <v>0</v>
          </cell>
          <cell r="P19">
            <v>0</v>
          </cell>
          <cell r="Q19">
            <v>0</v>
          </cell>
          <cell r="R19">
            <v>7</v>
          </cell>
          <cell r="S19">
            <v>8</v>
          </cell>
          <cell r="T19">
            <v>61</v>
          </cell>
          <cell r="U19">
            <v>69</v>
          </cell>
          <cell r="V19">
            <v>6615.34</v>
          </cell>
          <cell r="W19">
            <v>15813.16</v>
          </cell>
          <cell r="X19">
            <v>13978.619999999999</v>
          </cell>
          <cell r="Y19">
            <v>76950</v>
          </cell>
        </row>
        <row r="28">
          <cell r="F28">
            <v>2</v>
          </cell>
          <cell r="G28">
            <v>8</v>
          </cell>
          <cell r="H28">
            <v>0</v>
          </cell>
          <cell r="I28">
            <v>0</v>
          </cell>
          <cell r="J28">
            <v>0</v>
          </cell>
          <cell r="K28">
            <v>68</v>
          </cell>
          <cell r="L28">
            <v>55</v>
          </cell>
          <cell r="M28">
            <v>0</v>
          </cell>
          <cell r="N28">
            <v>0</v>
          </cell>
          <cell r="O28">
            <v>131</v>
          </cell>
          <cell r="P28">
            <v>31080.08</v>
          </cell>
          <cell r="Q28">
            <v>185137.17</v>
          </cell>
          <cell r="R28">
            <v>6</v>
          </cell>
          <cell r="S28">
            <v>22</v>
          </cell>
          <cell r="T28">
            <v>29</v>
          </cell>
          <cell r="U28">
            <v>51</v>
          </cell>
          <cell r="V28">
            <v>5936.050000000001</v>
          </cell>
          <cell r="W28">
            <v>17217.28</v>
          </cell>
          <cell r="X28">
            <v>15557.4</v>
          </cell>
          <cell r="Y28">
            <v>98800</v>
          </cell>
        </row>
        <row r="33">
          <cell r="F33">
            <v>0</v>
          </cell>
          <cell r="O33">
            <v>0</v>
          </cell>
          <cell r="P33">
            <v>0</v>
          </cell>
          <cell r="Q33">
            <v>0</v>
          </cell>
          <cell r="R33">
            <v>4</v>
          </cell>
          <cell r="S33">
            <v>4</v>
          </cell>
          <cell r="T33">
            <v>12</v>
          </cell>
          <cell r="U33">
            <v>16</v>
          </cell>
          <cell r="V33">
            <v>1632.56</v>
          </cell>
          <cell r="W33">
            <v>3586.3</v>
          </cell>
          <cell r="X33">
            <v>3145.61</v>
          </cell>
          <cell r="Y33">
            <v>18750</v>
          </cell>
        </row>
        <row r="35">
          <cell r="F35">
            <v>1</v>
          </cell>
          <cell r="G35">
            <v>2</v>
          </cell>
          <cell r="H35">
            <v>0</v>
          </cell>
          <cell r="I35">
            <v>96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98</v>
          </cell>
          <cell r="P35">
            <v>3369.87</v>
          </cell>
          <cell r="Q35">
            <v>20950</v>
          </cell>
          <cell r="R35">
            <v>1</v>
          </cell>
          <cell r="S35">
            <v>0</v>
          </cell>
          <cell r="T35">
            <v>8</v>
          </cell>
          <cell r="U35">
            <v>8</v>
          </cell>
          <cell r="V35">
            <v>762</v>
          </cell>
          <cell r="W35">
            <v>1447</v>
          </cell>
          <cell r="X35">
            <v>1447</v>
          </cell>
          <cell r="Y35">
            <v>14400</v>
          </cell>
          <cell r="Z35" t="str">
            <v>大樓、透天綜合案</v>
          </cell>
        </row>
        <row r="38">
          <cell r="F38">
            <v>0</v>
          </cell>
          <cell r="O38">
            <v>0</v>
          </cell>
          <cell r="P38">
            <v>0</v>
          </cell>
          <cell r="Q38">
            <v>0</v>
          </cell>
          <cell r="R38">
            <v>2</v>
          </cell>
          <cell r="S38">
            <v>4</v>
          </cell>
          <cell r="T38">
            <v>4</v>
          </cell>
          <cell r="U38">
            <v>8</v>
          </cell>
          <cell r="V38">
            <v>581</v>
          </cell>
          <cell r="W38">
            <v>1926.37</v>
          </cell>
          <cell r="X38">
            <v>1642.5500000000002</v>
          </cell>
          <cell r="Y38">
            <v>10310</v>
          </cell>
        </row>
        <row r="40">
          <cell r="F40">
            <v>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28</v>
          </cell>
          <cell r="M40">
            <v>0</v>
          </cell>
          <cell r="N40">
            <v>0</v>
          </cell>
          <cell r="O40">
            <v>28</v>
          </cell>
          <cell r="P40">
            <v>8508.39</v>
          </cell>
          <cell r="Q40">
            <v>72000</v>
          </cell>
          <cell r="R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2">
          <cell r="F42">
            <v>1</v>
          </cell>
          <cell r="G42">
            <v>4</v>
          </cell>
          <cell r="H42">
            <v>0</v>
          </cell>
          <cell r="I42">
            <v>0</v>
          </cell>
          <cell r="J42">
            <v>0</v>
          </cell>
          <cell r="K42">
            <v>8</v>
          </cell>
          <cell r="L42">
            <v>24</v>
          </cell>
          <cell r="M42">
            <v>0</v>
          </cell>
          <cell r="N42">
            <v>0</v>
          </cell>
          <cell r="O42">
            <v>36</v>
          </cell>
          <cell r="P42">
            <v>7622.09</v>
          </cell>
          <cell r="Q42">
            <v>35000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</row>
        <row r="45">
          <cell r="F45">
            <v>0</v>
          </cell>
          <cell r="O45">
            <v>0</v>
          </cell>
          <cell r="P45">
            <v>0</v>
          </cell>
          <cell r="Q45">
            <v>0</v>
          </cell>
          <cell r="R45">
            <v>2</v>
          </cell>
          <cell r="S45">
            <v>8</v>
          </cell>
          <cell r="T45">
            <v>42</v>
          </cell>
          <cell r="U45">
            <v>50</v>
          </cell>
          <cell r="V45">
            <v>4188.1</v>
          </cell>
          <cell r="W45">
            <v>9605.31</v>
          </cell>
          <cell r="X45">
            <v>7969.51</v>
          </cell>
          <cell r="Y45">
            <v>52400</v>
          </cell>
        </row>
        <row r="51">
          <cell r="F51">
            <v>1</v>
          </cell>
          <cell r="G51">
            <v>0</v>
          </cell>
          <cell r="H51">
            <v>0</v>
          </cell>
          <cell r="I51">
            <v>0</v>
          </cell>
          <cell r="J51">
            <v>68</v>
          </cell>
          <cell r="K51">
            <v>33</v>
          </cell>
          <cell r="L51">
            <v>0</v>
          </cell>
          <cell r="M51">
            <v>0</v>
          </cell>
          <cell r="N51">
            <v>0</v>
          </cell>
          <cell r="O51">
            <v>101</v>
          </cell>
          <cell r="P51">
            <v>11344.41</v>
          </cell>
          <cell r="Q51">
            <v>45000</v>
          </cell>
          <cell r="R51">
            <v>4</v>
          </cell>
          <cell r="S51">
            <v>33</v>
          </cell>
          <cell r="T51">
            <v>98</v>
          </cell>
          <cell r="U51">
            <v>131</v>
          </cell>
          <cell r="V51">
            <v>12732.18</v>
          </cell>
          <cell r="W51">
            <v>33573.1</v>
          </cell>
          <cell r="X51">
            <v>30181.02</v>
          </cell>
          <cell r="Y51">
            <v>186800</v>
          </cell>
        </row>
        <row r="56">
          <cell r="F56">
            <v>0</v>
          </cell>
          <cell r="O56">
            <v>0</v>
          </cell>
          <cell r="P56">
            <v>0</v>
          </cell>
          <cell r="Q56">
            <v>0</v>
          </cell>
          <cell r="R56">
            <v>4</v>
          </cell>
          <cell r="S56">
            <v>24</v>
          </cell>
          <cell r="T56">
            <v>44</v>
          </cell>
          <cell r="U56">
            <v>68</v>
          </cell>
          <cell r="V56">
            <v>6178.78</v>
          </cell>
          <cell r="W56">
            <v>12288.419999999998</v>
          </cell>
          <cell r="X56">
            <v>10743.289999999999</v>
          </cell>
          <cell r="Y56">
            <v>60200</v>
          </cell>
        </row>
      </sheetData>
      <sheetData sheetId="7">
        <row r="14">
          <cell r="F14">
            <v>0</v>
          </cell>
          <cell r="O14">
            <v>0</v>
          </cell>
          <cell r="P14">
            <v>0</v>
          </cell>
          <cell r="Q14">
            <v>0</v>
          </cell>
          <cell r="R14">
            <v>8</v>
          </cell>
          <cell r="S14">
            <v>46</v>
          </cell>
          <cell r="T14">
            <v>69</v>
          </cell>
          <cell r="U14">
            <v>115</v>
          </cell>
          <cell r="V14">
            <v>10781.849999999999</v>
          </cell>
          <cell r="W14">
            <v>24523.55</v>
          </cell>
          <cell r="X14">
            <v>22173.850000000002</v>
          </cell>
          <cell r="Y14">
            <v>99400</v>
          </cell>
        </row>
        <row r="21">
          <cell r="F21">
            <v>0</v>
          </cell>
          <cell r="O21">
            <v>0</v>
          </cell>
          <cell r="P21">
            <v>0</v>
          </cell>
          <cell r="Q21">
            <v>0</v>
          </cell>
          <cell r="R21">
            <v>5</v>
          </cell>
          <cell r="S21">
            <v>42</v>
          </cell>
          <cell r="T21">
            <v>8</v>
          </cell>
          <cell r="U21">
            <v>50</v>
          </cell>
          <cell r="V21">
            <v>5203.2699999999995</v>
          </cell>
          <cell r="W21">
            <v>13071.83</v>
          </cell>
          <cell r="X21">
            <v>11440.59</v>
          </cell>
          <cell r="Y21">
            <v>72950</v>
          </cell>
        </row>
        <row r="27">
          <cell r="F27">
            <v>0</v>
          </cell>
          <cell r="O27">
            <v>0</v>
          </cell>
          <cell r="P27">
            <v>0</v>
          </cell>
          <cell r="Q27">
            <v>0</v>
          </cell>
          <cell r="R27">
            <v>5</v>
          </cell>
          <cell r="S27">
            <v>23</v>
          </cell>
          <cell r="T27">
            <v>28</v>
          </cell>
          <cell r="U27">
            <v>51</v>
          </cell>
          <cell r="V27">
            <v>5868.139999999999</v>
          </cell>
          <cell r="W27">
            <v>17611.41</v>
          </cell>
          <cell r="X27">
            <v>16268.350000000002</v>
          </cell>
          <cell r="Y27">
            <v>99140</v>
          </cell>
        </row>
        <row r="29"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21</v>
          </cell>
          <cell r="N29">
            <v>0</v>
          </cell>
          <cell r="O29">
            <v>21</v>
          </cell>
          <cell r="P29">
            <v>3986.6</v>
          </cell>
          <cell r="Q29">
            <v>12059.4</v>
          </cell>
          <cell r="R29">
            <v>1</v>
          </cell>
          <cell r="S29">
            <v>7</v>
          </cell>
          <cell r="T29">
            <v>0</v>
          </cell>
          <cell r="U29">
            <v>7</v>
          </cell>
          <cell r="V29">
            <v>503</v>
          </cell>
          <cell r="W29">
            <v>1576.47</v>
          </cell>
          <cell r="X29">
            <v>1395.31</v>
          </cell>
          <cell r="Y29">
            <v>8400</v>
          </cell>
          <cell r="Z29" t="str">
            <v>大樓、透天綜合案</v>
          </cell>
        </row>
        <row r="32">
          <cell r="F32">
            <v>0</v>
          </cell>
          <cell r="O32">
            <v>0</v>
          </cell>
          <cell r="P32">
            <v>0</v>
          </cell>
          <cell r="Q32">
            <v>0</v>
          </cell>
          <cell r="R32">
            <v>2</v>
          </cell>
          <cell r="S32">
            <v>51</v>
          </cell>
          <cell r="T32">
            <v>8</v>
          </cell>
          <cell r="U32">
            <v>59</v>
          </cell>
          <cell r="V32">
            <v>6329.34</v>
          </cell>
          <cell r="W32">
            <v>16021.96</v>
          </cell>
          <cell r="X32">
            <v>13908.9</v>
          </cell>
          <cell r="Y32">
            <v>119800</v>
          </cell>
        </row>
        <row r="35">
          <cell r="F35">
            <v>1</v>
          </cell>
          <cell r="G35">
            <v>2</v>
          </cell>
          <cell r="H35">
            <v>0</v>
          </cell>
          <cell r="I35">
            <v>0</v>
          </cell>
          <cell r="J35">
            <v>194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196</v>
          </cell>
          <cell r="P35">
            <v>11455.21</v>
          </cell>
          <cell r="Q35">
            <v>62000</v>
          </cell>
          <cell r="R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8">
          <cell r="F38">
            <v>1</v>
          </cell>
          <cell r="G38">
            <v>1</v>
          </cell>
          <cell r="H38">
            <v>0</v>
          </cell>
          <cell r="I38">
            <v>0</v>
          </cell>
          <cell r="J38">
            <v>76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77</v>
          </cell>
          <cell r="P38">
            <v>6187.58</v>
          </cell>
          <cell r="Q38">
            <v>29182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41">
          <cell r="F41">
            <v>0</v>
          </cell>
          <cell r="O41">
            <v>0</v>
          </cell>
          <cell r="P41">
            <v>0</v>
          </cell>
          <cell r="Q41">
            <v>0</v>
          </cell>
          <cell r="R41">
            <v>2</v>
          </cell>
          <cell r="S41">
            <v>0</v>
          </cell>
          <cell r="T41">
            <v>37</v>
          </cell>
          <cell r="U41">
            <v>37</v>
          </cell>
          <cell r="V41">
            <v>3477</v>
          </cell>
          <cell r="W41">
            <v>7752.03</v>
          </cell>
          <cell r="X41">
            <v>7002.540000000001</v>
          </cell>
          <cell r="Y41">
            <v>55500</v>
          </cell>
        </row>
        <row r="47">
          <cell r="F47">
            <v>0</v>
          </cell>
          <cell r="O47">
            <v>0</v>
          </cell>
          <cell r="P47">
            <v>0</v>
          </cell>
          <cell r="Q47">
            <v>0</v>
          </cell>
          <cell r="R47">
            <v>5</v>
          </cell>
          <cell r="S47">
            <v>0</v>
          </cell>
          <cell r="T47">
            <v>51</v>
          </cell>
          <cell r="U47">
            <v>51</v>
          </cell>
          <cell r="V47">
            <v>6113.67</v>
          </cell>
          <cell r="W47">
            <v>8260.54</v>
          </cell>
          <cell r="X47">
            <v>7534.780000000001</v>
          </cell>
          <cell r="Y47">
            <v>27680</v>
          </cell>
        </row>
      </sheetData>
      <sheetData sheetId="8">
        <row r="8">
          <cell r="F8">
            <v>0</v>
          </cell>
          <cell r="O8">
            <v>0</v>
          </cell>
          <cell r="P8">
            <v>0</v>
          </cell>
          <cell r="Q8">
            <v>0</v>
          </cell>
          <cell r="R8">
            <v>2</v>
          </cell>
          <cell r="S8">
            <v>9</v>
          </cell>
          <cell r="T8">
            <v>4</v>
          </cell>
          <cell r="U8">
            <v>13</v>
          </cell>
          <cell r="V8">
            <v>1295.99</v>
          </cell>
          <cell r="W8">
            <v>3066.53</v>
          </cell>
          <cell r="X8">
            <v>2722.4</v>
          </cell>
          <cell r="Y8">
            <v>12500</v>
          </cell>
        </row>
        <row r="12">
          <cell r="F12">
            <v>0</v>
          </cell>
          <cell r="O12">
            <v>0</v>
          </cell>
          <cell r="P12">
            <v>0</v>
          </cell>
          <cell r="Q12">
            <v>0</v>
          </cell>
          <cell r="R12">
            <v>3</v>
          </cell>
          <cell r="S12">
            <v>10</v>
          </cell>
          <cell r="T12">
            <v>3</v>
          </cell>
          <cell r="U12">
            <v>13</v>
          </cell>
          <cell r="V12">
            <v>2165.98</v>
          </cell>
          <cell r="W12">
            <v>6020.589999999999</v>
          </cell>
          <cell r="X12">
            <v>5471.17</v>
          </cell>
          <cell r="Y12">
            <v>34200</v>
          </cell>
        </row>
        <row r="16">
          <cell r="F16">
            <v>0</v>
          </cell>
          <cell r="O16">
            <v>0</v>
          </cell>
          <cell r="P16">
            <v>0</v>
          </cell>
          <cell r="Q16">
            <v>0</v>
          </cell>
          <cell r="R16">
            <v>3</v>
          </cell>
          <cell r="S16">
            <v>7</v>
          </cell>
          <cell r="T16">
            <v>15</v>
          </cell>
          <cell r="U16">
            <v>22</v>
          </cell>
          <cell r="V16">
            <v>1803.06</v>
          </cell>
          <cell r="W16">
            <v>4889.96</v>
          </cell>
          <cell r="X16">
            <v>4341.31</v>
          </cell>
          <cell r="Y16">
            <v>29700</v>
          </cell>
        </row>
        <row r="22">
          <cell r="F22">
            <v>0</v>
          </cell>
          <cell r="O22">
            <v>0</v>
          </cell>
          <cell r="P22">
            <v>0</v>
          </cell>
          <cell r="Q22">
            <v>0</v>
          </cell>
          <cell r="R22">
            <v>5</v>
          </cell>
          <cell r="S22">
            <v>14</v>
          </cell>
          <cell r="T22">
            <v>13</v>
          </cell>
          <cell r="U22">
            <v>27</v>
          </cell>
          <cell r="V22">
            <v>3301</v>
          </cell>
          <cell r="W22">
            <v>9994.1</v>
          </cell>
          <cell r="X22">
            <v>9020.720000000001</v>
          </cell>
          <cell r="Y22">
            <v>57635</v>
          </cell>
        </row>
        <row r="25">
          <cell r="F25">
            <v>0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3</v>
          </cell>
          <cell r="T25">
            <v>0</v>
          </cell>
          <cell r="U25">
            <v>3</v>
          </cell>
          <cell r="V25">
            <v>412</v>
          </cell>
          <cell r="W25">
            <v>1172.81</v>
          </cell>
          <cell r="X25">
            <v>1094.97</v>
          </cell>
          <cell r="Y25">
            <v>9060</v>
          </cell>
        </row>
        <row r="27">
          <cell r="F27">
            <v>0</v>
          </cell>
          <cell r="O27">
            <v>0</v>
          </cell>
          <cell r="P27">
            <v>0</v>
          </cell>
          <cell r="Q27">
            <v>0</v>
          </cell>
          <cell r="R27">
            <v>1</v>
          </cell>
          <cell r="S27">
            <v>0</v>
          </cell>
          <cell r="T27">
            <v>2</v>
          </cell>
          <cell r="U27">
            <v>2</v>
          </cell>
          <cell r="V27">
            <v>112</v>
          </cell>
          <cell r="W27">
            <v>344.08</v>
          </cell>
          <cell r="X27">
            <v>298.6</v>
          </cell>
          <cell r="Y27">
            <v>1950</v>
          </cell>
        </row>
        <row r="30">
          <cell r="F30">
            <v>0</v>
          </cell>
          <cell r="O30">
            <v>0</v>
          </cell>
          <cell r="P30">
            <v>0</v>
          </cell>
          <cell r="Q30">
            <v>0</v>
          </cell>
          <cell r="R30">
            <v>2</v>
          </cell>
          <cell r="S30">
            <v>3</v>
          </cell>
          <cell r="T30">
            <v>7</v>
          </cell>
          <cell r="U30">
            <v>10</v>
          </cell>
          <cell r="V30">
            <v>826</v>
          </cell>
          <cell r="W30">
            <v>2161.7599999999998</v>
          </cell>
          <cell r="X30">
            <v>1879.39</v>
          </cell>
          <cell r="Y30">
            <v>14500</v>
          </cell>
        </row>
        <row r="33">
          <cell r="F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6</v>
          </cell>
          <cell r="T33">
            <v>13</v>
          </cell>
          <cell r="U33">
            <v>19</v>
          </cell>
          <cell r="V33">
            <v>1690.4699999999998</v>
          </cell>
          <cell r="W33">
            <v>3396.68</v>
          </cell>
          <cell r="X33">
            <v>2941.88</v>
          </cell>
          <cell r="Y33">
            <v>11100</v>
          </cell>
        </row>
      </sheetData>
      <sheetData sheetId="9">
        <row r="9">
          <cell r="F9">
            <v>0</v>
          </cell>
          <cell r="O9">
            <v>0</v>
          </cell>
          <cell r="P9">
            <v>0</v>
          </cell>
          <cell r="Q9">
            <v>0</v>
          </cell>
          <cell r="R9">
            <v>3</v>
          </cell>
          <cell r="S9">
            <v>4</v>
          </cell>
          <cell r="T9">
            <v>8</v>
          </cell>
          <cell r="U9">
            <v>12</v>
          </cell>
          <cell r="V9">
            <v>1192.8500000000001</v>
          </cell>
          <cell r="W9">
            <v>2652.96</v>
          </cell>
          <cell r="X9">
            <v>2309.3</v>
          </cell>
          <cell r="Y9">
            <v>11360</v>
          </cell>
        </row>
        <row r="13">
          <cell r="F13">
            <v>0</v>
          </cell>
          <cell r="O13">
            <v>0</v>
          </cell>
          <cell r="P13">
            <v>0</v>
          </cell>
          <cell r="Q13">
            <v>0</v>
          </cell>
          <cell r="R13">
            <v>3</v>
          </cell>
          <cell r="S13">
            <v>6</v>
          </cell>
          <cell r="T13">
            <v>4</v>
          </cell>
          <cell r="U13">
            <v>10</v>
          </cell>
          <cell r="V13">
            <v>1489.03</v>
          </cell>
          <cell r="W13">
            <v>3901.23</v>
          </cell>
          <cell r="X13">
            <v>3604.4700000000003</v>
          </cell>
          <cell r="Y13">
            <v>19800</v>
          </cell>
        </row>
        <row r="16">
          <cell r="F16">
            <v>0</v>
          </cell>
          <cell r="O16">
            <v>0</v>
          </cell>
          <cell r="P16">
            <v>0</v>
          </cell>
          <cell r="Q16">
            <v>0</v>
          </cell>
          <cell r="R16">
            <v>2</v>
          </cell>
          <cell r="S16">
            <v>12</v>
          </cell>
          <cell r="T16">
            <v>10</v>
          </cell>
          <cell r="U16">
            <v>22</v>
          </cell>
          <cell r="V16">
            <v>3183.33</v>
          </cell>
          <cell r="W16">
            <v>10199.75</v>
          </cell>
          <cell r="X16">
            <v>9940.349999999999</v>
          </cell>
          <cell r="Y16">
            <v>63500</v>
          </cell>
        </row>
        <row r="20">
          <cell r="F20">
            <v>0</v>
          </cell>
          <cell r="O20">
            <v>0</v>
          </cell>
          <cell r="P20">
            <v>0</v>
          </cell>
          <cell r="Q20">
            <v>0</v>
          </cell>
          <cell r="R20">
            <v>3</v>
          </cell>
          <cell r="S20">
            <v>7</v>
          </cell>
          <cell r="T20">
            <v>30</v>
          </cell>
          <cell r="U20">
            <v>37</v>
          </cell>
          <cell r="V20">
            <v>3086.01</v>
          </cell>
          <cell r="W20">
            <v>7259.24</v>
          </cell>
          <cell r="X20">
            <v>6344.32</v>
          </cell>
          <cell r="Y20">
            <v>33280</v>
          </cell>
        </row>
        <row r="22">
          <cell r="F22">
            <v>0</v>
          </cell>
          <cell r="O22">
            <v>0</v>
          </cell>
          <cell r="P22">
            <v>0</v>
          </cell>
          <cell r="Q22">
            <v>0</v>
          </cell>
          <cell r="R22">
            <v>1</v>
          </cell>
          <cell r="S22">
            <v>3</v>
          </cell>
          <cell r="T22">
            <v>0</v>
          </cell>
          <cell r="U22">
            <v>3</v>
          </cell>
          <cell r="V22">
            <v>273</v>
          </cell>
          <cell r="W22">
            <v>727.09</v>
          </cell>
          <cell r="X22">
            <v>647.09</v>
          </cell>
          <cell r="Y22">
            <v>6500</v>
          </cell>
        </row>
        <row r="24">
          <cell r="F24">
            <v>1</v>
          </cell>
          <cell r="G24">
            <v>2</v>
          </cell>
          <cell r="H24">
            <v>0</v>
          </cell>
          <cell r="I24">
            <v>0</v>
          </cell>
          <cell r="J24">
            <v>140</v>
          </cell>
          <cell r="K24">
            <v>14</v>
          </cell>
          <cell r="L24">
            <v>42</v>
          </cell>
          <cell r="M24">
            <v>0</v>
          </cell>
          <cell r="N24">
            <v>0</v>
          </cell>
          <cell r="O24">
            <v>198</v>
          </cell>
          <cell r="P24">
            <v>19130.79</v>
          </cell>
          <cell r="Q24">
            <v>100000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7">
          <cell r="F27">
            <v>0</v>
          </cell>
          <cell r="O27">
            <v>0</v>
          </cell>
          <cell r="P27">
            <v>0</v>
          </cell>
          <cell r="Q27">
            <v>0</v>
          </cell>
          <cell r="R27">
            <v>2</v>
          </cell>
          <cell r="S27">
            <v>6</v>
          </cell>
          <cell r="T27">
            <v>2</v>
          </cell>
          <cell r="U27">
            <v>8</v>
          </cell>
          <cell r="V27">
            <v>995</v>
          </cell>
          <cell r="W27">
            <v>2319.72</v>
          </cell>
          <cell r="X27">
            <v>2065</v>
          </cell>
          <cell r="Y27">
            <v>14400</v>
          </cell>
        </row>
        <row r="30"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33</v>
          </cell>
          <cell r="L30">
            <v>36</v>
          </cell>
          <cell r="M30">
            <v>0</v>
          </cell>
          <cell r="N30">
            <v>0</v>
          </cell>
          <cell r="O30">
            <v>69</v>
          </cell>
          <cell r="P30">
            <v>10210.87</v>
          </cell>
          <cell r="Q30">
            <v>38000</v>
          </cell>
          <cell r="R30">
            <v>1</v>
          </cell>
          <cell r="S30">
            <v>0</v>
          </cell>
          <cell r="T30">
            <v>1</v>
          </cell>
          <cell r="U30">
            <v>1</v>
          </cell>
          <cell r="V30">
            <v>86.01</v>
          </cell>
          <cell r="W30">
            <v>211.59</v>
          </cell>
          <cell r="X30">
            <v>188.7</v>
          </cell>
          <cell r="Y30">
            <v>600</v>
          </cell>
        </row>
        <row r="35">
          <cell r="F35">
            <v>1</v>
          </cell>
          <cell r="G35">
            <v>0</v>
          </cell>
          <cell r="H35">
            <v>0</v>
          </cell>
          <cell r="I35">
            <v>0</v>
          </cell>
          <cell r="J35">
            <v>12</v>
          </cell>
          <cell r="K35">
            <v>63</v>
          </cell>
          <cell r="L35">
            <v>0</v>
          </cell>
          <cell r="M35">
            <v>0</v>
          </cell>
          <cell r="N35">
            <v>0</v>
          </cell>
          <cell r="O35">
            <v>75</v>
          </cell>
          <cell r="P35">
            <v>8276.49</v>
          </cell>
          <cell r="Q35">
            <v>23500</v>
          </cell>
          <cell r="R35">
            <v>3</v>
          </cell>
          <cell r="S35">
            <v>0</v>
          </cell>
          <cell r="T35">
            <v>24</v>
          </cell>
          <cell r="U35">
            <v>24</v>
          </cell>
          <cell r="V35">
            <v>2469.8</v>
          </cell>
          <cell r="W35">
            <v>4820.2</v>
          </cell>
          <cell r="X35">
            <v>4171.27</v>
          </cell>
          <cell r="Y35">
            <v>17500</v>
          </cell>
        </row>
      </sheetData>
      <sheetData sheetId="10">
        <row r="9">
          <cell r="F9">
            <v>0</v>
          </cell>
          <cell r="O9">
            <v>0</v>
          </cell>
          <cell r="P9">
            <v>0</v>
          </cell>
          <cell r="Q9">
            <v>0</v>
          </cell>
          <cell r="R9">
            <v>3</v>
          </cell>
          <cell r="S9">
            <v>26</v>
          </cell>
          <cell r="T9">
            <v>59</v>
          </cell>
          <cell r="U9">
            <v>85</v>
          </cell>
          <cell r="V9">
            <v>8381.63</v>
          </cell>
          <cell r="W9">
            <v>15623.510000000002</v>
          </cell>
          <cell r="X9">
            <v>13605.49</v>
          </cell>
          <cell r="Y9">
            <v>74104</v>
          </cell>
        </row>
        <row r="18">
          <cell r="F18">
            <v>0</v>
          </cell>
          <cell r="O18">
            <v>0</v>
          </cell>
          <cell r="P18">
            <v>0</v>
          </cell>
          <cell r="Q18">
            <v>0</v>
          </cell>
          <cell r="R18">
            <v>8</v>
          </cell>
          <cell r="S18">
            <v>84</v>
          </cell>
          <cell r="T18">
            <v>6</v>
          </cell>
          <cell r="U18">
            <v>90</v>
          </cell>
          <cell r="V18">
            <v>11962.960000000001</v>
          </cell>
          <cell r="W18">
            <v>30825.61</v>
          </cell>
          <cell r="X18">
            <v>28478.68</v>
          </cell>
          <cell r="Y18">
            <v>253324.65</v>
          </cell>
        </row>
        <row r="23">
          <cell r="F23">
            <v>3</v>
          </cell>
          <cell r="G23">
            <v>14</v>
          </cell>
          <cell r="H23">
            <v>0</v>
          </cell>
          <cell r="I23">
            <v>1</v>
          </cell>
          <cell r="J23">
            <v>115</v>
          </cell>
          <cell r="K23">
            <v>367</v>
          </cell>
          <cell r="L23">
            <v>182</v>
          </cell>
          <cell r="M23">
            <v>0</v>
          </cell>
          <cell r="N23">
            <v>0</v>
          </cell>
          <cell r="O23">
            <v>679</v>
          </cell>
          <cell r="P23">
            <v>88444.71</v>
          </cell>
          <cell r="Q23">
            <v>415000</v>
          </cell>
          <cell r="R23">
            <v>1</v>
          </cell>
          <cell r="S23">
            <v>4</v>
          </cell>
          <cell r="T23">
            <v>12</v>
          </cell>
          <cell r="U23">
            <v>16</v>
          </cell>
          <cell r="V23">
            <v>1650.08</v>
          </cell>
          <cell r="W23">
            <v>4537.02</v>
          </cell>
          <cell r="X23">
            <v>4228.78</v>
          </cell>
          <cell r="Y23">
            <v>26000</v>
          </cell>
        </row>
        <row r="28">
          <cell r="F28">
            <v>0</v>
          </cell>
          <cell r="O28">
            <v>0</v>
          </cell>
          <cell r="P28">
            <v>0</v>
          </cell>
          <cell r="Q28">
            <v>0</v>
          </cell>
          <cell r="R28">
            <v>3</v>
          </cell>
          <cell r="S28">
            <v>9</v>
          </cell>
          <cell r="T28">
            <v>88</v>
          </cell>
          <cell r="U28">
            <v>97</v>
          </cell>
          <cell r="V28">
            <v>2976.33</v>
          </cell>
          <cell r="W28">
            <v>7896.09</v>
          </cell>
          <cell r="X28">
            <v>7192.48</v>
          </cell>
          <cell r="Y28">
            <v>49600</v>
          </cell>
        </row>
        <row r="30">
          <cell r="F30">
            <v>1</v>
          </cell>
          <cell r="G30">
            <v>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107</v>
          </cell>
          <cell r="M30">
            <v>0</v>
          </cell>
          <cell r="N30">
            <v>0</v>
          </cell>
          <cell r="O30">
            <v>109</v>
          </cell>
          <cell r="P30">
            <v>31114.3</v>
          </cell>
          <cell r="Q30">
            <v>212624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2">
          <cell r="F32">
            <v>0</v>
          </cell>
          <cell r="O32">
            <v>0</v>
          </cell>
          <cell r="P32">
            <v>0</v>
          </cell>
          <cell r="Q32">
            <v>0</v>
          </cell>
          <cell r="R32">
            <v>1</v>
          </cell>
          <cell r="S32">
            <v>0</v>
          </cell>
          <cell r="T32">
            <v>14</v>
          </cell>
          <cell r="U32">
            <v>14</v>
          </cell>
          <cell r="V32">
            <v>1165</v>
          </cell>
          <cell r="W32">
            <v>2726.59</v>
          </cell>
          <cell r="X32">
            <v>2443.12</v>
          </cell>
          <cell r="Y32">
            <v>11500</v>
          </cell>
        </row>
        <row r="34">
          <cell r="F34">
            <v>0</v>
          </cell>
          <cell r="O34">
            <v>0</v>
          </cell>
          <cell r="P34">
            <v>0</v>
          </cell>
          <cell r="Q34">
            <v>0</v>
          </cell>
          <cell r="R34">
            <v>1</v>
          </cell>
          <cell r="S34">
            <v>1</v>
          </cell>
          <cell r="T34">
            <v>0</v>
          </cell>
          <cell r="U34">
            <v>1</v>
          </cell>
          <cell r="V34">
            <v>126</v>
          </cell>
          <cell r="W34">
            <v>524.03</v>
          </cell>
          <cell r="X34">
            <v>498.35</v>
          </cell>
          <cell r="Y34">
            <v>1200</v>
          </cell>
        </row>
        <row r="48">
          <cell r="F48">
            <v>0</v>
          </cell>
          <cell r="O48">
            <v>0</v>
          </cell>
          <cell r="P48">
            <v>0</v>
          </cell>
          <cell r="Q48">
            <v>0</v>
          </cell>
          <cell r="R48">
            <v>13</v>
          </cell>
          <cell r="S48">
            <v>141</v>
          </cell>
          <cell r="T48">
            <v>9</v>
          </cell>
          <cell r="U48">
            <v>150</v>
          </cell>
          <cell r="V48">
            <v>12487.84</v>
          </cell>
          <cell r="W48">
            <v>27094.399999999998</v>
          </cell>
          <cell r="X48">
            <v>25848.12</v>
          </cell>
          <cell r="Y48">
            <v>111700</v>
          </cell>
        </row>
        <row r="53">
          <cell r="F53">
            <v>0</v>
          </cell>
          <cell r="O53">
            <v>0</v>
          </cell>
          <cell r="P53">
            <v>0</v>
          </cell>
          <cell r="Q53">
            <v>0</v>
          </cell>
          <cell r="R53">
            <v>4</v>
          </cell>
          <cell r="S53">
            <v>17</v>
          </cell>
          <cell r="T53">
            <v>14</v>
          </cell>
          <cell r="U53">
            <v>31</v>
          </cell>
          <cell r="V53">
            <v>3203.45</v>
          </cell>
          <cell r="W53">
            <v>6345.78</v>
          </cell>
          <cell r="X53">
            <v>5525.26</v>
          </cell>
          <cell r="Y53">
            <v>24700</v>
          </cell>
        </row>
      </sheetData>
      <sheetData sheetId="11">
        <row r="17">
          <cell r="F17">
            <v>0</v>
          </cell>
          <cell r="O17">
            <v>0</v>
          </cell>
          <cell r="P17">
            <v>0</v>
          </cell>
          <cell r="Q17">
            <v>0</v>
          </cell>
          <cell r="R17">
            <v>11</v>
          </cell>
          <cell r="S17">
            <v>37</v>
          </cell>
          <cell r="T17">
            <v>100</v>
          </cell>
          <cell r="U17">
            <v>137</v>
          </cell>
          <cell r="V17">
            <v>13639.500000000002</v>
          </cell>
          <cell r="W17">
            <v>26731.67</v>
          </cell>
          <cell r="X17">
            <v>23594.449999999997</v>
          </cell>
          <cell r="Y17">
            <v>108980</v>
          </cell>
        </row>
        <row r="26">
          <cell r="F26">
            <v>0</v>
          </cell>
          <cell r="O26">
            <v>0</v>
          </cell>
          <cell r="P26">
            <v>0</v>
          </cell>
          <cell r="Q26">
            <v>0</v>
          </cell>
          <cell r="R26">
            <v>8</v>
          </cell>
          <cell r="S26">
            <v>21</v>
          </cell>
          <cell r="T26">
            <v>63</v>
          </cell>
          <cell r="U26">
            <v>84</v>
          </cell>
          <cell r="V26">
            <v>10670.14</v>
          </cell>
          <cell r="W26">
            <v>22353.38</v>
          </cell>
          <cell r="X26">
            <v>19829.459999999995</v>
          </cell>
          <cell r="Y26">
            <v>156020</v>
          </cell>
        </row>
        <row r="29">
          <cell r="F29">
            <v>1</v>
          </cell>
          <cell r="G29">
            <v>2</v>
          </cell>
          <cell r="H29">
            <v>0</v>
          </cell>
          <cell r="I29">
            <v>0</v>
          </cell>
          <cell r="J29">
            <v>0</v>
          </cell>
          <cell r="K29">
            <v>24</v>
          </cell>
          <cell r="L29">
            <v>30</v>
          </cell>
          <cell r="M29">
            <v>0</v>
          </cell>
          <cell r="N29">
            <v>0</v>
          </cell>
          <cell r="O29">
            <v>56</v>
          </cell>
          <cell r="P29">
            <v>12171.1</v>
          </cell>
          <cell r="Q29">
            <v>75000</v>
          </cell>
          <cell r="R29">
            <v>1</v>
          </cell>
          <cell r="S29">
            <v>4</v>
          </cell>
          <cell r="T29">
            <v>16</v>
          </cell>
          <cell r="U29">
            <v>20</v>
          </cell>
          <cell r="V29">
            <v>2525.15</v>
          </cell>
          <cell r="W29">
            <v>7465.62</v>
          </cell>
          <cell r="X29">
            <v>7117.54</v>
          </cell>
          <cell r="Y29">
            <v>45000</v>
          </cell>
        </row>
        <row r="35">
          <cell r="F35">
            <v>0</v>
          </cell>
          <cell r="O35">
            <v>0</v>
          </cell>
          <cell r="P35">
            <v>0</v>
          </cell>
          <cell r="Q35">
            <v>0</v>
          </cell>
          <cell r="R35">
            <v>5</v>
          </cell>
          <cell r="S35">
            <v>30</v>
          </cell>
          <cell r="T35">
            <v>13</v>
          </cell>
          <cell r="U35">
            <v>43</v>
          </cell>
          <cell r="V35">
            <v>4849.76</v>
          </cell>
          <cell r="W35">
            <v>12610.470000000001</v>
          </cell>
          <cell r="X35">
            <v>11260.369999999999</v>
          </cell>
          <cell r="Y35">
            <v>77500</v>
          </cell>
        </row>
        <row r="37">
          <cell r="F37">
            <v>0</v>
          </cell>
          <cell r="O37">
            <v>0</v>
          </cell>
          <cell r="P37">
            <v>0</v>
          </cell>
          <cell r="Q37">
            <v>0</v>
          </cell>
          <cell r="R37">
            <v>1</v>
          </cell>
          <cell r="S37">
            <v>4</v>
          </cell>
          <cell r="T37">
            <v>0</v>
          </cell>
          <cell r="U37">
            <v>4</v>
          </cell>
          <cell r="V37">
            <v>336</v>
          </cell>
          <cell r="W37">
            <v>1178.37</v>
          </cell>
          <cell r="X37">
            <v>1020.58</v>
          </cell>
          <cell r="Y37">
            <v>6000</v>
          </cell>
        </row>
        <row r="40">
          <cell r="F40">
            <v>2</v>
          </cell>
          <cell r="G40">
            <v>16</v>
          </cell>
          <cell r="H40">
            <v>0</v>
          </cell>
          <cell r="I40">
            <v>97</v>
          </cell>
          <cell r="J40">
            <v>0</v>
          </cell>
          <cell r="K40">
            <v>233</v>
          </cell>
          <cell r="L40">
            <v>105</v>
          </cell>
          <cell r="M40">
            <v>0</v>
          </cell>
          <cell r="N40">
            <v>7</v>
          </cell>
          <cell r="O40">
            <v>458</v>
          </cell>
          <cell r="P40">
            <v>71710.23000000001</v>
          </cell>
          <cell r="Q40">
            <v>380000</v>
          </cell>
          <cell r="R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2">
          <cell r="F42">
            <v>1</v>
          </cell>
          <cell r="G42">
            <v>10</v>
          </cell>
          <cell r="H42">
            <v>0</v>
          </cell>
          <cell r="I42">
            <v>0</v>
          </cell>
          <cell r="J42">
            <v>0</v>
          </cell>
          <cell r="K42">
            <v>62</v>
          </cell>
          <cell r="L42">
            <v>70</v>
          </cell>
          <cell r="M42">
            <v>0</v>
          </cell>
          <cell r="N42">
            <v>0</v>
          </cell>
          <cell r="O42">
            <v>142</v>
          </cell>
          <cell r="P42">
            <v>23082.57</v>
          </cell>
          <cell r="Q42">
            <v>150000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</row>
        <row r="44">
          <cell r="F44">
            <v>1</v>
          </cell>
          <cell r="G44">
            <v>6</v>
          </cell>
          <cell r="H44">
            <v>0</v>
          </cell>
          <cell r="I44">
            <v>0</v>
          </cell>
          <cell r="J44">
            <v>48</v>
          </cell>
          <cell r="K44">
            <v>40</v>
          </cell>
          <cell r="L44">
            <v>3</v>
          </cell>
          <cell r="M44">
            <v>0</v>
          </cell>
          <cell r="N44">
            <v>0</v>
          </cell>
          <cell r="O44">
            <v>97</v>
          </cell>
          <cell r="P44">
            <v>10937.6</v>
          </cell>
          <cell r="Q44">
            <v>35580</v>
          </cell>
          <cell r="R44">
            <v>1</v>
          </cell>
          <cell r="S44">
            <v>0</v>
          </cell>
          <cell r="T44">
            <v>13</v>
          </cell>
          <cell r="U44">
            <v>13</v>
          </cell>
          <cell r="V44">
            <v>889.15</v>
          </cell>
          <cell r="W44">
            <v>1838.37</v>
          </cell>
          <cell r="X44">
            <v>1598.39</v>
          </cell>
          <cell r="Y44">
            <v>9100</v>
          </cell>
        </row>
        <row r="47">
          <cell r="F47">
            <v>0</v>
          </cell>
          <cell r="O47">
            <v>0</v>
          </cell>
          <cell r="P47">
            <v>0</v>
          </cell>
          <cell r="Q47">
            <v>0</v>
          </cell>
          <cell r="R47">
            <v>2</v>
          </cell>
          <cell r="S47">
            <v>6</v>
          </cell>
          <cell r="T47">
            <v>3</v>
          </cell>
          <cell r="U47">
            <v>9</v>
          </cell>
          <cell r="V47">
            <v>753.49</v>
          </cell>
          <cell r="W47">
            <v>1782.85</v>
          </cell>
          <cell r="X47">
            <v>1543.72</v>
          </cell>
          <cell r="Y47">
            <v>7800</v>
          </cell>
        </row>
        <row r="54">
          <cell r="F54">
            <v>0</v>
          </cell>
          <cell r="O54">
            <v>0</v>
          </cell>
          <cell r="P54">
            <v>0</v>
          </cell>
          <cell r="Q54">
            <v>0</v>
          </cell>
          <cell r="R54">
            <v>6</v>
          </cell>
          <cell r="S54">
            <v>15</v>
          </cell>
          <cell r="T54">
            <v>17</v>
          </cell>
          <cell r="U54">
            <v>32</v>
          </cell>
          <cell r="V54">
            <v>3654.67</v>
          </cell>
          <cell r="W54">
            <v>6000.65</v>
          </cell>
          <cell r="X54">
            <v>5463.360000000001</v>
          </cell>
          <cell r="Y54">
            <v>20900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20"/>
  <sheetViews>
    <sheetView workbookViewId="0" topLeftCell="A1">
      <pane ySplit="6" topLeftCell="BM7" activePane="bottomLeft" state="frozen"/>
      <selection pane="topLeft" activeCell="A1" sqref="A1"/>
      <selection pane="bottomLeft" activeCell="I22" sqref="I22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1" width="5.375" style="0" customWidth="1"/>
    <col min="12" max="12" width="6.875" style="0" customWidth="1"/>
    <col min="13" max="13" width="11.875" style="0" customWidth="1"/>
    <col min="14" max="14" width="9.875" style="0" customWidth="1"/>
    <col min="15" max="15" width="4.625" style="0" customWidth="1"/>
    <col min="16" max="16" width="5.875" style="0" customWidth="1"/>
    <col min="17" max="18" width="6.875" style="0" customWidth="1"/>
    <col min="19" max="19" width="11.375" style="0" customWidth="1"/>
    <col min="20" max="20" width="11.625" style="0" customWidth="1"/>
    <col min="21" max="21" width="11.00390625" style="0" customWidth="1"/>
    <col min="22" max="22" width="10.50390625" style="0" customWidth="1"/>
    <col min="24" max="16384" width="0" style="0" hidden="1" customWidth="1"/>
  </cols>
  <sheetData>
    <row r="1" spans="1:22" ht="34.5" customHeight="1">
      <c r="A1" s="150" t="s">
        <v>89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</row>
    <row r="2" spans="1:22" ht="28.5" customHeight="1" thickBot="1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3" spans="1:22" ht="24.75" customHeight="1">
      <c r="A3" s="44" t="s">
        <v>81</v>
      </c>
      <c r="B3" s="152" t="s">
        <v>61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  <c r="O3" s="159" t="s">
        <v>49</v>
      </c>
      <c r="P3" s="160"/>
      <c r="Q3" s="160"/>
      <c r="R3" s="160"/>
      <c r="S3" s="160"/>
      <c r="T3" s="160"/>
      <c r="U3" s="160"/>
      <c r="V3" s="161"/>
    </row>
    <row r="4" spans="1:22" ht="21.75" customHeight="1">
      <c r="A4" s="155" t="s">
        <v>80</v>
      </c>
      <c r="B4" s="162" t="s">
        <v>42</v>
      </c>
      <c r="C4" s="165" t="s">
        <v>43</v>
      </c>
      <c r="D4" s="166"/>
      <c r="E4" s="166"/>
      <c r="F4" s="166"/>
      <c r="G4" s="166"/>
      <c r="H4" s="166"/>
      <c r="I4" s="166"/>
      <c r="J4" s="166"/>
      <c r="K4" s="166"/>
      <c r="L4" s="167"/>
      <c r="M4" s="158" t="s">
        <v>79</v>
      </c>
      <c r="N4" s="170" t="s">
        <v>75</v>
      </c>
      <c r="O4" s="156" t="s">
        <v>1</v>
      </c>
      <c r="P4" s="174" t="s">
        <v>12</v>
      </c>
      <c r="Q4" s="174"/>
      <c r="R4" s="174"/>
      <c r="S4" s="158" t="s">
        <v>76</v>
      </c>
      <c r="T4" s="158" t="s">
        <v>77</v>
      </c>
      <c r="U4" s="158" t="s">
        <v>78</v>
      </c>
      <c r="V4" s="171" t="s">
        <v>74</v>
      </c>
    </row>
    <row r="5" spans="1:22" ht="21.75" customHeight="1">
      <c r="A5" s="155"/>
      <c r="B5" s="163"/>
      <c r="C5" s="157" t="s">
        <v>44</v>
      </c>
      <c r="D5" s="168" t="s">
        <v>45</v>
      </c>
      <c r="E5" s="165" t="s">
        <v>46</v>
      </c>
      <c r="F5" s="166"/>
      <c r="G5" s="166"/>
      <c r="H5" s="166"/>
      <c r="I5" s="166"/>
      <c r="J5" s="166"/>
      <c r="K5" s="167"/>
      <c r="L5" s="157" t="s">
        <v>47</v>
      </c>
      <c r="M5" s="158"/>
      <c r="N5" s="170"/>
      <c r="O5" s="156"/>
      <c r="P5" s="157" t="s">
        <v>13</v>
      </c>
      <c r="Q5" s="157" t="s">
        <v>16</v>
      </c>
      <c r="R5" s="157" t="s">
        <v>15</v>
      </c>
      <c r="S5" s="158"/>
      <c r="T5" s="158"/>
      <c r="U5" s="158"/>
      <c r="V5" s="172"/>
    </row>
    <row r="6" spans="1:22" ht="21.75" customHeight="1">
      <c r="A6" s="155"/>
      <c r="B6" s="164"/>
      <c r="C6" s="157"/>
      <c r="D6" s="169"/>
      <c r="E6" s="40" t="s">
        <v>5</v>
      </c>
      <c r="F6" s="40" t="s">
        <v>0</v>
      </c>
      <c r="G6" s="40" t="s">
        <v>17</v>
      </c>
      <c r="H6" s="40" t="s">
        <v>18</v>
      </c>
      <c r="I6" s="40" t="s">
        <v>19</v>
      </c>
      <c r="J6" s="40" t="s">
        <v>101</v>
      </c>
      <c r="K6" s="41" t="s">
        <v>48</v>
      </c>
      <c r="L6" s="157"/>
      <c r="M6" s="158"/>
      <c r="N6" s="170"/>
      <c r="O6" s="156"/>
      <c r="P6" s="157"/>
      <c r="Q6" s="157"/>
      <c r="R6" s="157"/>
      <c r="S6" s="158"/>
      <c r="T6" s="158"/>
      <c r="U6" s="158"/>
      <c r="V6" s="173"/>
    </row>
    <row r="7" spans="1:23" ht="33" customHeight="1">
      <c r="A7" s="7" t="s">
        <v>20</v>
      </c>
      <c r="B7" s="39">
        <f>'[1]1月'!F$10</f>
        <v>0</v>
      </c>
      <c r="C7" s="39"/>
      <c r="D7" s="39"/>
      <c r="E7" s="39"/>
      <c r="F7" s="39"/>
      <c r="G7" s="39"/>
      <c r="H7" s="39"/>
      <c r="I7" s="39"/>
      <c r="J7" s="39"/>
      <c r="K7" s="39"/>
      <c r="L7" s="39">
        <f>'[1]1月'!O$10</f>
        <v>0</v>
      </c>
      <c r="M7" s="37">
        <f>'[1]1月'!P$10</f>
        <v>0</v>
      </c>
      <c r="N7" s="35">
        <f>'[1]1月'!Q$10</f>
        <v>0</v>
      </c>
      <c r="O7" s="39">
        <f>'[1]1月'!R$10</f>
        <v>4</v>
      </c>
      <c r="P7" s="39">
        <f>'[1]1月'!S$10</f>
        <v>46</v>
      </c>
      <c r="Q7" s="39">
        <f>'[1]1月'!T$10</f>
        <v>7</v>
      </c>
      <c r="R7" s="39">
        <f>'[1]1月'!U$10</f>
        <v>53</v>
      </c>
      <c r="S7" s="65">
        <f>'[1]1月'!V$10</f>
        <v>4807.16</v>
      </c>
      <c r="T7" s="19">
        <f>'[1]1月'!W$10</f>
        <v>12282.529999999999</v>
      </c>
      <c r="U7" s="19">
        <f>'[1]1月'!X$10</f>
        <v>10585.17</v>
      </c>
      <c r="V7" s="20">
        <f>'[1]1月'!Y$10</f>
        <v>41180</v>
      </c>
      <c r="W7" s="2"/>
    </row>
    <row r="8" spans="1:23" ht="33" customHeight="1">
      <c r="A8" s="7" t="s">
        <v>21</v>
      </c>
      <c r="B8" s="31">
        <f>'[1]2月'!F$12</f>
        <v>0</v>
      </c>
      <c r="C8" s="31"/>
      <c r="D8" s="31"/>
      <c r="E8" s="31"/>
      <c r="F8" s="31"/>
      <c r="G8" s="31"/>
      <c r="H8" s="31"/>
      <c r="I8" s="31"/>
      <c r="J8" s="31"/>
      <c r="K8" s="31"/>
      <c r="L8" s="31">
        <f>'[1]2月'!O$12</f>
        <v>0</v>
      </c>
      <c r="M8" s="37">
        <f>'[1]2月'!P$12</f>
        <v>0</v>
      </c>
      <c r="N8" s="35">
        <f>'[1]2月'!Q$12</f>
        <v>0</v>
      </c>
      <c r="O8" s="31">
        <f>'[1]2月'!R$12</f>
        <v>6</v>
      </c>
      <c r="P8" s="31">
        <f>'[1]2月'!S$12</f>
        <v>53</v>
      </c>
      <c r="Q8" s="31">
        <f>'[1]2月'!T$12</f>
        <v>149</v>
      </c>
      <c r="R8" s="31">
        <f>'[1]2月'!U$12</f>
        <v>202</v>
      </c>
      <c r="S8" s="65">
        <f>'[1]2月'!V$12</f>
        <v>20020.53</v>
      </c>
      <c r="T8" s="19">
        <f>'[1]2月'!W$12</f>
        <v>40196.89</v>
      </c>
      <c r="U8" s="19">
        <f>'[1]2月'!X$12</f>
        <v>36220.299999999996</v>
      </c>
      <c r="V8" s="20">
        <f>'[1]2月'!Y$12</f>
        <v>150350</v>
      </c>
      <c r="W8" s="2"/>
    </row>
    <row r="9" spans="1:23" ht="33" customHeight="1">
      <c r="A9" s="7" t="s">
        <v>22</v>
      </c>
      <c r="B9" s="31">
        <f>'[1]3月'!F$13</f>
        <v>0</v>
      </c>
      <c r="C9" s="31"/>
      <c r="D9" s="31"/>
      <c r="E9" s="31"/>
      <c r="F9" s="31"/>
      <c r="G9" s="31"/>
      <c r="H9" s="31"/>
      <c r="I9" s="31"/>
      <c r="J9" s="31"/>
      <c r="K9" s="31"/>
      <c r="L9" s="31">
        <f>'[1]3月'!P$13</f>
        <v>0</v>
      </c>
      <c r="M9" s="37">
        <f>'[1]3月'!Q$13</f>
        <v>0</v>
      </c>
      <c r="N9" s="35">
        <f>'[1]3月'!R$13</f>
        <v>0</v>
      </c>
      <c r="O9" s="31">
        <f>'[1]3月'!S$13</f>
        <v>7</v>
      </c>
      <c r="P9" s="31">
        <f>'[1]3月'!T$13</f>
        <v>7</v>
      </c>
      <c r="Q9" s="31">
        <f>'[1]3月'!U$13</f>
        <v>125</v>
      </c>
      <c r="R9" s="31">
        <f>'[1]3月'!V$13</f>
        <v>132</v>
      </c>
      <c r="S9" s="65">
        <f>'[1]3月'!W$13</f>
        <v>11846.359999999999</v>
      </c>
      <c r="T9" s="19">
        <f>'[1]3月'!X$13</f>
        <v>24474.07</v>
      </c>
      <c r="U9" s="19">
        <f>'[1]3月'!Y$13</f>
        <v>21596.79</v>
      </c>
      <c r="V9" s="20">
        <f>'[1]3月'!Z$13</f>
        <v>76300</v>
      </c>
      <c r="W9" s="2"/>
    </row>
    <row r="10" spans="1:23" ht="33" customHeight="1">
      <c r="A10" s="7" t="s">
        <v>23</v>
      </c>
      <c r="B10" s="31">
        <f>'[1]4月'!F$10</f>
        <v>1</v>
      </c>
      <c r="C10" s="31">
        <f>'[1]4月'!G$10</f>
        <v>6</v>
      </c>
      <c r="D10" s="31">
        <f>'[1]4月'!H$10</f>
        <v>0</v>
      </c>
      <c r="E10" s="31">
        <f>'[1]4月'!I$10</f>
        <v>0</v>
      </c>
      <c r="F10" s="31">
        <f>'[1]4月'!J$10</f>
        <v>44</v>
      </c>
      <c r="G10" s="31">
        <f>'[1]4月'!K$10</f>
        <v>100</v>
      </c>
      <c r="H10" s="31">
        <f>'[1]4月'!L$10</f>
        <v>12</v>
      </c>
      <c r="I10" s="31">
        <f>'[1]4月'!M$10</f>
        <v>0</v>
      </c>
      <c r="J10" s="31">
        <v>0</v>
      </c>
      <c r="K10" s="31">
        <f>'[1]4月'!N$10</f>
        <v>0</v>
      </c>
      <c r="L10" s="31">
        <f>'[1]4月'!O$10</f>
        <v>162</v>
      </c>
      <c r="M10" s="45">
        <f>'[1]4月'!P$10</f>
        <v>16877</v>
      </c>
      <c r="N10" s="34">
        <f>'[1]4月'!Q$10</f>
        <v>48665</v>
      </c>
      <c r="O10" s="31">
        <f>'[1]4月'!R$10</f>
        <v>3</v>
      </c>
      <c r="P10" s="31">
        <f>'[1]4月'!S$10</f>
        <v>21</v>
      </c>
      <c r="Q10" s="31">
        <f>'[1]4月'!T$10</f>
        <v>21</v>
      </c>
      <c r="R10" s="31">
        <f>'[1]4月'!U$10</f>
        <v>42</v>
      </c>
      <c r="S10" s="65">
        <f>'[1]4月'!V$10</f>
        <v>4179.5</v>
      </c>
      <c r="T10" s="19">
        <f>'[1]4月'!W$10</f>
        <v>9215.32</v>
      </c>
      <c r="U10" s="19">
        <f>'[1]4月'!X$10</f>
        <v>8081.550000000001</v>
      </c>
      <c r="V10" s="20">
        <f>'[1]4月'!Y$10</f>
        <v>35200</v>
      </c>
      <c r="W10" s="2"/>
    </row>
    <row r="11" spans="1:23" ht="33" customHeight="1">
      <c r="A11" s="7" t="s">
        <v>24</v>
      </c>
      <c r="B11" s="31">
        <f>'[1]5月'!F$15</f>
        <v>1</v>
      </c>
      <c r="C11" s="31">
        <f>'[1]5月'!G$15</f>
        <v>0</v>
      </c>
      <c r="D11" s="31">
        <f>'[1]5月'!H$15</f>
        <v>0</v>
      </c>
      <c r="E11" s="31">
        <f>'[1]5月'!I$15</f>
        <v>269</v>
      </c>
      <c r="F11" s="31">
        <f>'[1]5月'!J$15</f>
        <v>0</v>
      </c>
      <c r="G11" s="31">
        <f>'[1]5月'!K$15</f>
        <v>0</v>
      </c>
      <c r="H11" s="31">
        <f>'[1]5月'!L$15</f>
        <v>0</v>
      </c>
      <c r="I11" s="31">
        <f>'[1]5月'!M$15</f>
        <v>0</v>
      </c>
      <c r="J11" s="31">
        <f>'[1]5月'!N$15</f>
        <v>0</v>
      </c>
      <c r="K11" s="31">
        <f>'[1]5月'!O$15</f>
        <v>0</v>
      </c>
      <c r="L11" s="31">
        <f>'[1]5月'!P$15</f>
        <v>269</v>
      </c>
      <c r="M11" s="45">
        <f>'[1]5月'!Q$15</f>
        <v>8464.81</v>
      </c>
      <c r="N11" s="34">
        <f>'[1]5月'!R$15</f>
        <v>24000</v>
      </c>
      <c r="O11" s="31">
        <f>'[1]5月'!S$15</f>
        <v>8</v>
      </c>
      <c r="P11" s="31">
        <f>'[1]5月'!T$15</f>
        <v>40</v>
      </c>
      <c r="Q11" s="31">
        <f>'[1]5月'!U$15</f>
        <v>87</v>
      </c>
      <c r="R11" s="31">
        <f>'[1]5月'!V$15</f>
        <v>127</v>
      </c>
      <c r="S11" s="65">
        <f>'[1]5月'!W$15</f>
        <v>12381.570000000002</v>
      </c>
      <c r="T11" s="19">
        <f>'[1]5月'!X$15</f>
        <v>28561.210000000003</v>
      </c>
      <c r="U11" s="19">
        <f>'[1]5月'!Y$15</f>
        <v>25287.010000000002</v>
      </c>
      <c r="V11" s="20">
        <f>'[1]5月'!Z$15</f>
        <v>107490</v>
      </c>
      <c r="W11" s="2"/>
    </row>
    <row r="12" spans="1:23" ht="33" customHeight="1">
      <c r="A12" s="63" t="s">
        <v>25</v>
      </c>
      <c r="B12" s="32">
        <f>'[1]6月'!F$12</f>
        <v>2</v>
      </c>
      <c r="C12" s="32">
        <f>'[1]6月'!G$12</f>
        <v>12</v>
      </c>
      <c r="D12" s="32">
        <f>'[1]6月'!H$12</f>
        <v>0</v>
      </c>
      <c r="E12" s="32">
        <f>'[1]6月'!I$12</f>
        <v>0</v>
      </c>
      <c r="F12" s="32">
        <f>'[1]6月'!J$12</f>
        <v>182</v>
      </c>
      <c r="G12" s="32">
        <f>'[1]6月'!K$12</f>
        <v>195</v>
      </c>
      <c r="H12" s="32">
        <f>'[1]6月'!L$12</f>
        <v>60</v>
      </c>
      <c r="I12" s="32">
        <f>'[1]6月'!M$12</f>
        <v>3</v>
      </c>
      <c r="J12" s="32">
        <f>'[1]6月'!N$12</f>
        <v>0</v>
      </c>
      <c r="K12" s="32">
        <f>'[1]6月'!O$12</f>
        <v>0</v>
      </c>
      <c r="L12" s="32">
        <f>'[1]6月'!P$12</f>
        <v>452</v>
      </c>
      <c r="M12" s="45">
        <f>'[1]6月'!Q$12</f>
        <v>52055.520000000004</v>
      </c>
      <c r="N12" s="34">
        <f>'[1]6月'!R$12</f>
        <v>100000</v>
      </c>
      <c r="O12" s="32">
        <f>'[1]6月'!S$12</f>
        <v>4</v>
      </c>
      <c r="P12" s="32">
        <f>'[1]6月'!T$12</f>
        <v>52</v>
      </c>
      <c r="Q12" s="32">
        <f>'[1]6月'!U$12</f>
        <v>41</v>
      </c>
      <c r="R12" s="32">
        <f>'[1]6月'!V$12</f>
        <v>93</v>
      </c>
      <c r="S12" s="65">
        <f>'[1]6月'!W$12</f>
        <v>9187.07</v>
      </c>
      <c r="T12" s="19">
        <f>'[1]6月'!X$12</f>
        <v>18886.82</v>
      </c>
      <c r="U12" s="19">
        <f>'[1]6月'!Y$12</f>
        <v>16846.31</v>
      </c>
      <c r="V12" s="20">
        <f>'[1]6月'!Z$12</f>
        <v>91100</v>
      </c>
      <c r="W12" s="2"/>
    </row>
    <row r="13" spans="1:23" ht="33" customHeight="1">
      <c r="A13" s="7" t="s">
        <v>26</v>
      </c>
      <c r="B13" s="31">
        <f>'[1]7月'!F$11</f>
        <v>0</v>
      </c>
      <c r="C13" s="31"/>
      <c r="D13" s="31"/>
      <c r="E13" s="31"/>
      <c r="F13" s="31"/>
      <c r="G13" s="31"/>
      <c r="H13" s="31"/>
      <c r="I13" s="31"/>
      <c r="J13" s="31"/>
      <c r="K13" s="31"/>
      <c r="L13" s="31">
        <f>'[1]7月'!O$11</f>
        <v>0</v>
      </c>
      <c r="M13" s="17">
        <f>'[1]7月'!P$11</f>
        <v>0</v>
      </c>
      <c r="N13" s="35">
        <f>'[1]7月'!Q$11</f>
        <v>0</v>
      </c>
      <c r="O13" s="31">
        <f>'[1]7月'!R$11</f>
        <v>5</v>
      </c>
      <c r="P13" s="31">
        <f>'[1]7月'!S$11</f>
        <v>6</v>
      </c>
      <c r="Q13" s="31">
        <f>'[1]7月'!T$11</f>
        <v>14</v>
      </c>
      <c r="R13" s="31">
        <f>'[1]7月'!U$11</f>
        <v>20</v>
      </c>
      <c r="S13" s="65">
        <f>'[1]7月'!V$11</f>
        <v>2632.68</v>
      </c>
      <c r="T13" s="19">
        <f>'[1]7月'!W$11</f>
        <v>5078.49</v>
      </c>
      <c r="U13" s="19">
        <f>'[1]7月'!X$11</f>
        <v>4523.37</v>
      </c>
      <c r="V13" s="20">
        <f>'[1]7月'!Y$11</f>
        <v>19370</v>
      </c>
      <c r="W13" s="1"/>
    </row>
    <row r="14" spans="1:23" ht="33" customHeight="1">
      <c r="A14" s="7" t="s">
        <v>27</v>
      </c>
      <c r="B14" s="31">
        <f>'[1]8月'!F$14</f>
        <v>0</v>
      </c>
      <c r="C14" s="31"/>
      <c r="D14" s="31"/>
      <c r="E14" s="31"/>
      <c r="F14" s="31"/>
      <c r="G14" s="31"/>
      <c r="H14" s="31"/>
      <c r="I14" s="31"/>
      <c r="J14" s="31"/>
      <c r="K14" s="31"/>
      <c r="L14" s="31">
        <f>'[1]8月'!O$14</f>
        <v>0</v>
      </c>
      <c r="M14" s="17">
        <f>'[1]8月'!P$14</f>
        <v>0</v>
      </c>
      <c r="N14" s="35">
        <f>'[1]8月'!Q$14</f>
        <v>0</v>
      </c>
      <c r="O14" s="31">
        <f>'[1]8月'!R$14</f>
        <v>8</v>
      </c>
      <c r="P14" s="31">
        <f>'[1]8月'!S$14</f>
        <v>46</v>
      </c>
      <c r="Q14" s="31">
        <f>'[1]8月'!T$14</f>
        <v>69</v>
      </c>
      <c r="R14" s="31">
        <f>'[1]8月'!U$14</f>
        <v>115</v>
      </c>
      <c r="S14" s="65">
        <f>'[1]8月'!V$14</f>
        <v>10781.849999999999</v>
      </c>
      <c r="T14" s="19">
        <f>'[1]8月'!W$14</f>
        <v>24523.55</v>
      </c>
      <c r="U14" s="19">
        <f>'[1]8月'!X$14</f>
        <v>22173.850000000002</v>
      </c>
      <c r="V14" s="20">
        <f>'[1]8月'!Y$14</f>
        <v>99400</v>
      </c>
      <c r="W14" s="1"/>
    </row>
    <row r="15" spans="1:23" ht="33" customHeight="1">
      <c r="A15" s="7" t="s">
        <v>2</v>
      </c>
      <c r="B15" s="31">
        <f>'[1]9月'!F$8</f>
        <v>0</v>
      </c>
      <c r="C15" s="31"/>
      <c r="D15" s="31"/>
      <c r="E15" s="31"/>
      <c r="F15" s="31"/>
      <c r="G15" s="31"/>
      <c r="H15" s="31"/>
      <c r="I15" s="31"/>
      <c r="J15" s="31"/>
      <c r="K15" s="31"/>
      <c r="L15" s="31">
        <f>'[1]9月'!O$8</f>
        <v>0</v>
      </c>
      <c r="M15" s="17">
        <f>'[1]9月'!P$8</f>
        <v>0</v>
      </c>
      <c r="N15" s="35">
        <f>'[1]9月'!Q$8</f>
        <v>0</v>
      </c>
      <c r="O15" s="31">
        <f>'[1]9月'!R$8</f>
        <v>2</v>
      </c>
      <c r="P15" s="31">
        <f>'[1]9月'!S$8</f>
        <v>9</v>
      </c>
      <c r="Q15" s="31">
        <f>'[1]9月'!T$8</f>
        <v>4</v>
      </c>
      <c r="R15" s="31">
        <f>'[1]9月'!U$8</f>
        <v>13</v>
      </c>
      <c r="S15" s="65">
        <f>'[1]9月'!V$8</f>
        <v>1295.99</v>
      </c>
      <c r="T15" s="19">
        <f>'[1]9月'!W$8</f>
        <v>3066.53</v>
      </c>
      <c r="U15" s="19">
        <f>'[1]9月'!X$8</f>
        <v>2722.4</v>
      </c>
      <c r="V15" s="20">
        <f>'[1]9月'!Y$8</f>
        <v>12500</v>
      </c>
      <c r="W15" s="2"/>
    </row>
    <row r="16" spans="1:23" ht="33" customHeight="1">
      <c r="A16" s="7" t="s">
        <v>3</v>
      </c>
      <c r="B16" s="16">
        <f>'[1]10月 '!F$9</f>
        <v>0</v>
      </c>
      <c r="C16" s="16"/>
      <c r="D16" s="16"/>
      <c r="E16" s="16"/>
      <c r="F16" s="16"/>
      <c r="G16" s="16"/>
      <c r="H16" s="16"/>
      <c r="I16" s="16"/>
      <c r="J16" s="16"/>
      <c r="K16" s="16"/>
      <c r="L16" s="16">
        <f>'[1]10月 '!O$9</f>
        <v>0</v>
      </c>
      <c r="M16" s="17">
        <f>'[1]10月 '!P$9</f>
        <v>0</v>
      </c>
      <c r="N16" s="35">
        <f>'[1]10月 '!Q$9</f>
        <v>0</v>
      </c>
      <c r="O16" s="16">
        <f>'[1]10月 '!R$9</f>
        <v>3</v>
      </c>
      <c r="P16" s="16">
        <f>'[1]10月 '!S$9</f>
        <v>4</v>
      </c>
      <c r="Q16" s="16">
        <f>'[1]10月 '!T$9</f>
        <v>8</v>
      </c>
      <c r="R16" s="16">
        <f>'[1]10月 '!U$9</f>
        <v>12</v>
      </c>
      <c r="S16" s="65">
        <f>'[1]10月 '!V$9</f>
        <v>1192.8500000000001</v>
      </c>
      <c r="T16" s="19">
        <f>'[1]10月 '!W$9</f>
        <v>2652.96</v>
      </c>
      <c r="U16" s="19">
        <f>'[1]10月 '!X$9</f>
        <v>2309.3</v>
      </c>
      <c r="V16" s="20">
        <f>'[1]10月 '!Y$9</f>
        <v>11360</v>
      </c>
      <c r="W16" s="2"/>
    </row>
    <row r="17" spans="1:23" ht="33" customHeight="1">
      <c r="A17" s="7" t="s">
        <v>4</v>
      </c>
      <c r="B17" s="16">
        <f>'[1]11月'!F$9</f>
        <v>0</v>
      </c>
      <c r="C17" s="16"/>
      <c r="D17" s="16"/>
      <c r="E17" s="16"/>
      <c r="F17" s="16"/>
      <c r="G17" s="16"/>
      <c r="H17" s="16"/>
      <c r="I17" s="16"/>
      <c r="J17" s="16"/>
      <c r="K17" s="16"/>
      <c r="L17" s="16">
        <f>'[1]11月'!O$9</f>
        <v>0</v>
      </c>
      <c r="M17" s="17">
        <f>'[1]11月'!P$9</f>
        <v>0</v>
      </c>
      <c r="N17" s="35">
        <f>'[1]11月'!Q$9</f>
        <v>0</v>
      </c>
      <c r="O17" s="16">
        <f>'[1]11月'!R$9</f>
        <v>3</v>
      </c>
      <c r="P17" s="16">
        <f>'[1]11月'!S$9</f>
        <v>26</v>
      </c>
      <c r="Q17" s="16">
        <f>'[1]11月'!T$9</f>
        <v>59</v>
      </c>
      <c r="R17" s="16">
        <f>'[1]11月'!U$9</f>
        <v>85</v>
      </c>
      <c r="S17" s="65">
        <f>'[1]11月'!V$9</f>
        <v>8381.63</v>
      </c>
      <c r="T17" s="19">
        <f>'[1]11月'!W$9</f>
        <v>15623.510000000002</v>
      </c>
      <c r="U17" s="19">
        <f>'[1]11月'!X$9</f>
        <v>13605.49</v>
      </c>
      <c r="V17" s="20">
        <f>'[1]11月'!Y$9</f>
        <v>74104</v>
      </c>
      <c r="W17" s="2"/>
    </row>
    <row r="18" spans="1:23" ht="33" customHeight="1">
      <c r="A18" s="7" t="s">
        <v>28</v>
      </c>
      <c r="B18" s="16">
        <f>'[1]12月'!F$17</f>
        <v>0</v>
      </c>
      <c r="C18" s="16"/>
      <c r="D18" s="16"/>
      <c r="E18" s="16"/>
      <c r="F18" s="16"/>
      <c r="G18" s="16"/>
      <c r="H18" s="16"/>
      <c r="I18" s="16"/>
      <c r="J18" s="16"/>
      <c r="K18" s="16"/>
      <c r="L18" s="16">
        <f>'[1]12月'!O$17</f>
        <v>0</v>
      </c>
      <c r="M18" s="17">
        <f>'[1]12月'!P$17</f>
        <v>0</v>
      </c>
      <c r="N18" s="35">
        <f>'[1]12月'!Q$17</f>
        <v>0</v>
      </c>
      <c r="O18" s="16">
        <f>'[1]12月'!R$17</f>
        <v>11</v>
      </c>
      <c r="P18" s="16">
        <f>'[1]12月'!S$17</f>
        <v>37</v>
      </c>
      <c r="Q18" s="16">
        <f>'[1]12月'!T$17</f>
        <v>100</v>
      </c>
      <c r="R18" s="16">
        <f>'[1]12月'!U$17</f>
        <v>137</v>
      </c>
      <c r="S18" s="65">
        <f>'[1]12月'!V$17</f>
        <v>13639.500000000002</v>
      </c>
      <c r="T18" s="19">
        <f>'[1]12月'!W$17</f>
        <v>26731.67</v>
      </c>
      <c r="U18" s="19">
        <f>'[1]12月'!X$17</f>
        <v>23594.449999999997</v>
      </c>
      <c r="V18" s="20">
        <f>'[1]12月'!Y$17</f>
        <v>108980</v>
      </c>
      <c r="W18" s="2"/>
    </row>
    <row r="19" spans="1:22" s="6" customFormat="1" ht="43.5" customHeight="1" thickBot="1">
      <c r="A19" s="5" t="s">
        <v>9</v>
      </c>
      <c r="B19" s="36">
        <f>SUM(B7:B18)</f>
        <v>4</v>
      </c>
      <c r="C19" s="25">
        <f aca="true" t="shared" si="0" ref="C19:N19">SUM(C7:C18)</f>
        <v>18</v>
      </c>
      <c r="D19" s="22">
        <f t="shared" si="0"/>
        <v>0</v>
      </c>
      <c r="E19" s="22">
        <f t="shared" si="0"/>
        <v>269</v>
      </c>
      <c r="F19" s="22">
        <f t="shared" si="0"/>
        <v>226</v>
      </c>
      <c r="G19" s="22">
        <f t="shared" si="0"/>
        <v>295</v>
      </c>
      <c r="H19" s="22">
        <f t="shared" si="0"/>
        <v>72</v>
      </c>
      <c r="I19" s="22">
        <f t="shared" si="0"/>
        <v>3</v>
      </c>
      <c r="J19" s="22">
        <f>SUM(J7:J18)</f>
        <v>0</v>
      </c>
      <c r="K19" s="22">
        <f>SUM(K7:K18)</f>
        <v>0</v>
      </c>
      <c r="L19" s="22">
        <f t="shared" si="0"/>
        <v>883</v>
      </c>
      <c r="M19" s="106">
        <f t="shared" si="0"/>
        <v>77397.33</v>
      </c>
      <c r="N19" s="107">
        <f t="shared" si="0"/>
        <v>172665</v>
      </c>
      <c r="O19" s="21">
        <f>SUM(O7:O18)</f>
        <v>64</v>
      </c>
      <c r="P19" s="22">
        <f aca="true" t="shared" si="1" ref="P19:V19">SUM(P7:P18)</f>
        <v>347</v>
      </c>
      <c r="Q19" s="79">
        <f t="shared" si="1"/>
        <v>684</v>
      </c>
      <c r="R19" s="47">
        <f t="shared" si="1"/>
        <v>1031</v>
      </c>
      <c r="S19" s="26">
        <f t="shared" si="1"/>
        <v>100346.69000000002</v>
      </c>
      <c r="T19" s="26">
        <f t="shared" si="1"/>
        <v>211293.55</v>
      </c>
      <c r="U19" s="26">
        <f t="shared" si="1"/>
        <v>187545.99</v>
      </c>
      <c r="V19" s="27">
        <f t="shared" si="1"/>
        <v>827334</v>
      </c>
    </row>
    <row r="20" ht="16.5">
      <c r="V20" s="10"/>
    </row>
  </sheetData>
  <mergeCells count="22">
    <mergeCell ref="N4:N6"/>
    <mergeCell ref="R5:R6"/>
    <mergeCell ref="U4:U6"/>
    <mergeCell ref="V4:V6"/>
    <mergeCell ref="P4:R4"/>
    <mergeCell ref="P5:P6"/>
    <mergeCell ref="B4:B6"/>
    <mergeCell ref="C5:C6"/>
    <mergeCell ref="C4:L4"/>
    <mergeCell ref="M4:M6"/>
    <mergeCell ref="D5:D6"/>
    <mergeCell ref="E5:K5"/>
    <mergeCell ref="A1:V1"/>
    <mergeCell ref="A2:V2"/>
    <mergeCell ref="B3:N3"/>
    <mergeCell ref="A4:A6"/>
    <mergeCell ref="O4:O6"/>
    <mergeCell ref="Q5:Q6"/>
    <mergeCell ref="L5:L6"/>
    <mergeCell ref="S4:S6"/>
    <mergeCell ref="T4:T6"/>
    <mergeCell ref="O3:V3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W19"/>
  <sheetViews>
    <sheetView workbookViewId="0" topLeftCell="I1">
      <pane ySplit="6" topLeftCell="BM16" activePane="bottomLeft" state="frozen"/>
      <selection pane="topLeft" activeCell="A1" sqref="A1"/>
      <selection pane="bottomLeft" activeCell="K21" sqref="K21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2" width="5.375" style="0" customWidth="1"/>
    <col min="13" max="13" width="11.125" style="0" customWidth="1"/>
    <col min="14" max="14" width="9.875" style="0" customWidth="1"/>
    <col min="15" max="15" width="4.625" style="0" customWidth="1"/>
    <col min="16" max="17" width="5.875" style="0" customWidth="1"/>
    <col min="18" max="18" width="6.875" style="0" customWidth="1"/>
    <col min="19" max="21" width="11.875" style="0" customWidth="1"/>
    <col min="22" max="22" width="10.375" style="0" customWidth="1"/>
    <col min="24" max="16384" width="0" style="0" hidden="1" customWidth="1"/>
  </cols>
  <sheetData>
    <row r="1" spans="1:22" ht="33.75" customHeight="1">
      <c r="A1" s="150" t="s">
        <v>98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</row>
    <row r="2" spans="1:22" ht="28.5" customHeight="1" thickBot="1">
      <c r="A2" s="151" t="str">
        <f>'楠梓'!A2</f>
        <v>(自95年1月1日至95年12月31日止)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3" spans="1:22" s="3" customFormat="1" ht="24.75" customHeight="1">
      <c r="A3" s="44" t="s">
        <v>81</v>
      </c>
      <c r="B3" s="194" t="s">
        <v>62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52"/>
      <c r="O3" s="175" t="s">
        <v>63</v>
      </c>
      <c r="P3" s="153"/>
      <c r="Q3" s="153"/>
      <c r="R3" s="153"/>
      <c r="S3" s="153"/>
      <c r="T3" s="153"/>
      <c r="U3" s="153"/>
      <c r="V3" s="188"/>
    </row>
    <row r="4" spans="1:22" s="3" customFormat="1" ht="21.75" customHeight="1">
      <c r="A4" s="155" t="s">
        <v>80</v>
      </c>
      <c r="B4" s="163" t="s">
        <v>64</v>
      </c>
      <c r="C4" s="190" t="s">
        <v>65</v>
      </c>
      <c r="D4" s="190"/>
      <c r="E4" s="190"/>
      <c r="F4" s="190"/>
      <c r="G4" s="190"/>
      <c r="H4" s="190"/>
      <c r="I4" s="190"/>
      <c r="J4" s="190"/>
      <c r="K4" s="190"/>
      <c r="L4" s="218"/>
      <c r="M4" s="187" t="s">
        <v>79</v>
      </c>
      <c r="N4" s="183" t="s">
        <v>75</v>
      </c>
      <c r="O4" s="189" t="s">
        <v>64</v>
      </c>
      <c r="P4" s="190" t="s">
        <v>65</v>
      </c>
      <c r="Q4" s="190"/>
      <c r="R4" s="190"/>
      <c r="S4" s="187" t="s">
        <v>76</v>
      </c>
      <c r="T4" s="187" t="s">
        <v>77</v>
      </c>
      <c r="U4" s="187" t="s">
        <v>78</v>
      </c>
      <c r="V4" s="172" t="s">
        <v>100</v>
      </c>
    </row>
    <row r="5" spans="1:22" s="3" customFormat="1" ht="21.75" customHeight="1">
      <c r="A5" s="155"/>
      <c r="B5" s="163"/>
      <c r="C5" s="157" t="s">
        <v>66</v>
      </c>
      <c r="D5" s="168" t="s">
        <v>67</v>
      </c>
      <c r="E5" s="165" t="s">
        <v>68</v>
      </c>
      <c r="F5" s="166"/>
      <c r="G5" s="166"/>
      <c r="H5" s="166"/>
      <c r="I5" s="166"/>
      <c r="J5" s="166"/>
      <c r="K5" s="167"/>
      <c r="L5" s="157" t="s">
        <v>69</v>
      </c>
      <c r="M5" s="158"/>
      <c r="N5" s="170"/>
      <c r="O5" s="156"/>
      <c r="P5" s="157" t="s">
        <v>66</v>
      </c>
      <c r="Q5" s="157" t="s">
        <v>70</v>
      </c>
      <c r="R5" s="157" t="s">
        <v>69</v>
      </c>
      <c r="S5" s="158"/>
      <c r="T5" s="158"/>
      <c r="U5" s="158"/>
      <c r="V5" s="172"/>
    </row>
    <row r="6" spans="1:22" s="3" customFormat="1" ht="21.75" customHeight="1">
      <c r="A6" s="155"/>
      <c r="B6" s="164"/>
      <c r="C6" s="157"/>
      <c r="D6" s="169"/>
      <c r="E6" s="40" t="s">
        <v>5</v>
      </c>
      <c r="F6" s="40" t="s">
        <v>0</v>
      </c>
      <c r="G6" s="40" t="s">
        <v>17</v>
      </c>
      <c r="H6" s="40" t="s">
        <v>18</v>
      </c>
      <c r="I6" s="40" t="s">
        <v>19</v>
      </c>
      <c r="J6" s="40" t="s">
        <v>101</v>
      </c>
      <c r="K6" s="41" t="s">
        <v>71</v>
      </c>
      <c r="L6" s="157"/>
      <c r="M6" s="158"/>
      <c r="N6" s="170"/>
      <c r="O6" s="156"/>
      <c r="P6" s="157"/>
      <c r="Q6" s="157"/>
      <c r="R6" s="157"/>
      <c r="S6" s="158"/>
      <c r="T6" s="158"/>
      <c r="U6" s="158"/>
      <c r="V6" s="173"/>
    </row>
    <row r="7" spans="1:23" ht="33" customHeight="1">
      <c r="A7" s="7" t="s">
        <v>20</v>
      </c>
      <c r="B7" s="31">
        <f>'[1]1月'!F$38</f>
        <v>0</v>
      </c>
      <c r="C7" s="31"/>
      <c r="D7" s="31"/>
      <c r="E7" s="31"/>
      <c r="F7" s="31"/>
      <c r="G7" s="31"/>
      <c r="H7" s="31"/>
      <c r="I7" s="31"/>
      <c r="J7" s="31"/>
      <c r="K7" s="31"/>
      <c r="L7" s="31">
        <f>'[1]1月'!O$38</f>
        <v>0</v>
      </c>
      <c r="M7" s="37">
        <f>'[1]1月'!P$38</f>
        <v>0</v>
      </c>
      <c r="N7" s="35">
        <f>'[1]1月'!Q$38</f>
        <v>0</v>
      </c>
      <c r="O7" s="31">
        <f>'[1]1月'!R$38</f>
        <v>5</v>
      </c>
      <c r="P7" s="31">
        <f>'[1]1月'!S$38</f>
        <v>29</v>
      </c>
      <c r="Q7" s="31">
        <f>'[1]1月'!T$38</f>
        <v>17</v>
      </c>
      <c r="R7" s="31">
        <f>'[1]1月'!U$38</f>
        <v>46</v>
      </c>
      <c r="S7" s="65">
        <f>'[1]1月'!V$38</f>
        <v>4439</v>
      </c>
      <c r="T7" s="19">
        <f>'[1]1月'!W$38</f>
        <v>9248.460000000001</v>
      </c>
      <c r="U7" s="19">
        <f>'[1]1月'!X$38</f>
        <v>8137.030000000001</v>
      </c>
      <c r="V7" s="20">
        <f>'[1]1月'!Y$38</f>
        <v>29300</v>
      </c>
      <c r="W7" s="2"/>
    </row>
    <row r="8" spans="1:23" ht="33" customHeight="1">
      <c r="A8" s="7" t="s">
        <v>21</v>
      </c>
      <c r="B8" s="31">
        <f>'[1]2月'!F$40</f>
        <v>0</v>
      </c>
      <c r="C8" s="31"/>
      <c r="D8" s="31"/>
      <c r="E8" s="31"/>
      <c r="F8" s="31"/>
      <c r="G8" s="31"/>
      <c r="H8" s="31"/>
      <c r="I8" s="31"/>
      <c r="J8" s="31"/>
      <c r="K8" s="31"/>
      <c r="L8" s="31">
        <f>'[1]2月'!O$40</f>
        <v>0</v>
      </c>
      <c r="M8" s="37">
        <f>'[1]2月'!P$40</f>
        <v>0</v>
      </c>
      <c r="N8" s="35">
        <f>'[1]2月'!Q$40</f>
        <v>0</v>
      </c>
      <c r="O8" s="31">
        <f>'[1]2月'!R$40</f>
        <v>6</v>
      </c>
      <c r="P8" s="31">
        <f>'[1]2月'!S$40</f>
        <v>2</v>
      </c>
      <c r="Q8" s="31">
        <f>'[1]2月'!T$40</f>
        <v>44</v>
      </c>
      <c r="R8" s="31">
        <f>'[1]2月'!U$40</f>
        <v>46</v>
      </c>
      <c r="S8" s="65">
        <f>'[1]2月'!V$40</f>
        <v>4521.01</v>
      </c>
      <c r="T8" s="19">
        <f>'[1]2月'!W$40</f>
        <v>7542.469999999999</v>
      </c>
      <c r="U8" s="19">
        <f>'[1]2月'!X$40</f>
        <v>6896.529999999999</v>
      </c>
      <c r="V8" s="20">
        <f>'[1]2月'!Y$40</f>
        <v>22850</v>
      </c>
      <c r="W8" s="2"/>
    </row>
    <row r="9" spans="1:23" ht="33" customHeight="1">
      <c r="A9" s="7" t="s">
        <v>22</v>
      </c>
      <c r="B9" s="31">
        <f>'[1]3月'!F$47</f>
        <v>0</v>
      </c>
      <c r="C9" s="31"/>
      <c r="D9" s="31"/>
      <c r="E9" s="31"/>
      <c r="F9" s="31"/>
      <c r="G9" s="31"/>
      <c r="H9" s="31"/>
      <c r="I9" s="31"/>
      <c r="J9" s="31"/>
      <c r="K9" s="31"/>
      <c r="L9" s="31">
        <f>'[1]3月'!P$47</f>
        <v>0</v>
      </c>
      <c r="M9" s="37">
        <f>'[1]3月'!Q$47</f>
        <v>0</v>
      </c>
      <c r="N9" s="35">
        <f>'[1]3月'!R$47</f>
        <v>0</v>
      </c>
      <c r="O9" s="31">
        <f>'[1]3月'!S$47</f>
        <v>3</v>
      </c>
      <c r="P9" s="31">
        <f>'[1]3月'!T$47</f>
        <v>4</v>
      </c>
      <c r="Q9" s="31">
        <f>'[1]3月'!U$47</f>
        <v>10</v>
      </c>
      <c r="R9" s="31">
        <f>'[1]3月'!V$47</f>
        <v>14</v>
      </c>
      <c r="S9" s="65">
        <f>'[1]3月'!W$47</f>
        <v>1244.6399999999999</v>
      </c>
      <c r="T9" s="19">
        <f>'[1]3月'!X$47</f>
        <v>2526.4700000000003</v>
      </c>
      <c r="U9" s="19">
        <f>'[1]3月'!Y$47</f>
        <v>2330.99</v>
      </c>
      <c r="V9" s="20">
        <f>'[1]3月'!Z$47</f>
        <v>8800</v>
      </c>
      <c r="W9" s="2"/>
    </row>
    <row r="10" spans="1:23" ht="33" customHeight="1">
      <c r="A10" s="7" t="s">
        <v>23</v>
      </c>
      <c r="B10" s="31">
        <f>'[1]4月'!F$35</f>
        <v>0</v>
      </c>
      <c r="C10" s="31"/>
      <c r="D10" s="31"/>
      <c r="E10" s="31"/>
      <c r="F10" s="31"/>
      <c r="G10" s="31"/>
      <c r="H10" s="31"/>
      <c r="I10" s="31"/>
      <c r="J10" s="31"/>
      <c r="K10" s="31"/>
      <c r="L10" s="31">
        <f>'[1]4月'!O$35</f>
        <v>0</v>
      </c>
      <c r="M10" s="37">
        <f>'[1]4月'!P$35</f>
        <v>0</v>
      </c>
      <c r="N10" s="35">
        <f>'[1]4月'!Q$35</f>
        <v>0</v>
      </c>
      <c r="O10" s="31">
        <f>'[1]4月'!R$35</f>
        <v>5</v>
      </c>
      <c r="P10" s="31">
        <f>'[1]4月'!S$35</f>
        <v>29</v>
      </c>
      <c r="Q10" s="31">
        <f>'[1]4月'!T$35</f>
        <v>48</v>
      </c>
      <c r="R10" s="31">
        <f>'[1]4月'!U$35</f>
        <v>77</v>
      </c>
      <c r="S10" s="65">
        <f>'[1]4月'!V$35</f>
        <v>7201.52</v>
      </c>
      <c r="T10" s="19">
        <f>'[1]4月'!W$35</f>
        <v>14485.92</v>
      </c>
      <c r="U10" s="19">
        <f>'[1]4月'!X$35</f>
        <v>13047.93</v>
      </c>
      <c r="V10" s="20">
        <f>'[1]4月'!Y$35</f>
        <v>47550</v>
      </c>
      <c r="W10" s="2"/>
    </row>
    <row r="11" spans="1:23" ht="33" customHeight="1">
      <c r="A11" s="7" t="s">
        <v>24</v>
      </c>
      <c r="B11" s="31">
        <f>'[1]5月'!F$33</f>
        <v>0</v>
      </c>
      <c r="C11" s="31"/>
      <c r="D11" s="31"/>
      <c r="E11" s="31"/>
      <c r="F11" s="31"/>
      <c r="G11" s="31"/>
      <c r="H11" s="31"/>
      <c r="I11" s="31"/>
      <c r="J11" s="31"/>
      <c r="K11" s="31"/>
      <c r="L11" s="31">
        <f>'[1]5月'!P$33</f>
        <v>0</v>
      </c>
      <c r="M11" s="37">
        <f>'[1]5月'!Q$33</f>
        <v>0</v>
      </c>
      <c r="N11" s="35">
        <f>'[1]5月'!R$33</f>
        <v>0</v>
      </c>
      <c r="O11" s="31">
        <f>'[1]5月'!S$33</f>
        <v>4</v>
      </c>
      <c r="P11" s="31">
        <f>'[1]5月'!T$33</f>
        <v>18</v>
      </c>
      <c r="Q11" s="31">
        <f>'[1]5月'!U$33</f>
        <v>8</v>
      </c>
      <c r="R11" s="31">
        <f>'[1]5月'!V$33</f>
        <v>26</v>
      </c>
      <c r="S11" s="65">
        <f>'[1]5月'!W$33</f>
        <v>2675.23</v>
      </c>
      <c r="T11" s="19">
        <f>'[1]5月'!X$33</f>
        <v>4722.860000000001</v>
      </c>
      <c r="U11" s="19">
        <f>'[1]5月'!Y$33</f>
        <v>4313.360000000001</v>
      </c>
      <c r="V11" s="20">
        <f>'[1]5月'!Z$33</f>
        <v>18890</v>
      </c>
      <c r="W11" s="2"/>
    </row>
    <row r="12" spans="1:23" ht="33" customHeight="1">
      <c r="A12" s="7" t="s">
        <v>25</v>
      </c>
      <c r="B12" s="31">
        <f>'[1]6月'!F$37</f>
        <v>0</v>
      </c>
      <c r="C12" s="31"/>
      <c r="D12" s="31"/>
      <c r="E12" s="31"/>
      <c r="F12" s="31"/>
      <c r="G12" s="31"/>
      <c r="H12" s="31"/>
      <c r="I12" s="31"/>
      <c r="J12" s="31"/>
      <c r="K12" s="31"/>
      <c r="L12" s="31">
        <f>'[1]6月'!P$37</f>
        <v>0</v>
      </c>
      <c r="M12" s="37">
        <f>'[1]6月'!Q$37</f>
        <v>0</v>
      </c>
      <c r="N12" s="35">
        <f>'[1]6月'!R$37</f>
        <v>0</v>
      </c>
      <c r="O12" s="31">
        <f>'[1]6月'!S$37</f>
        <v>4</v>
      </c>
      <c r="P12" s="31">
        <f>'[1]6月'!T$37</f>
        <v>4</v>
      </c>
      <c r="Q12" s="31">
        <f>'[1]6月'!U$37</f>
        <v>39</v>
      </c>
      <c r="R12" s="31">
        <f>'[1]6月'!V$37</f>
        <v>43</v>
      </c>
      <c r="S12" s="65">
        <f>'[1]6月'!W$37</f>
        <v>5988.76</v>
      </c>
      <c r="T12" s="19">
        <f>'[1]6月'!X$37</f>
        <v>7716.47</v>
      </c>
      <c r="U12" s="19">
        <f>'[1]6月'!Y$37</f>
        <v>7484.91</v>
      </c>
      <c r="V12" s="20">
        <f>'[1]6月'!Z$37</f>
        <v>26490</v>
      </c>
      <c r="W12" s="2"/>
    </row>
    <row r="13" spans="1:23" ht="33" customHeight="1">
      <c r="A13" s="7" t="s">
        <v>26</v>
      </c>
      <c r="B13" s="31">
        <f>'[1]7月'!F$56</f>
        <v>0</v>
      </c>
      <c r="C13" s="31"/>
      <c r="D13" s="31"/>
      <c r="E13" s="31"/>
      <c r="F13" s="31"/>
      <c r="G13" s="31"/>
      <c r="H13" s="31"/>
      <c r="I13" s="31"/>
      <c r="J13" s="31"/>
      <c r="K13" s="31"/>
      <c r="L13" s="31">
        <f>'[1]7月'!O$56</f>
        <v>0</v>
      </c>
      <c r="M13" s="37">
        <f>'[1]7月'!P$56</f>
        <v>0</v>
      </c>
      <c r="N13" s="35">
        <f>'[1]7月'!Q$56</f>
        <v>0</v>
      </c>
      <c r="O13" s="31">
        <f>'[1]7月'!R$56</f>
        <v>4</v>
      </c>
      <c r="P13" s="31">
        <f>'[1]7月'!S$56</f>
        <v>24</v>
      </c>
      <c r="Q13" s="31">
        <f>'[1]7月'!T$56</f>
        <v>44</v>
      </c>
      <c r="R13" s="31">
        <f>'[1]7月'!U$56</f>
        <v>68</v>
      </c>
      <c r="S13" s="65">
        <f>'[1]7月'!V$56</f>
        <v>6178.78</v>
      </c>
      <c r="T13" s="19">
        <f>'[1]7月'!W$56</f>
        <v>12288.419999999998</v>
      </c>
      <c r="U13" s="19">
        <f>'[1]7月'!X$56</f>
        <v>10743.289999999999</v>
      </c>
      <c r="V13" s="20">
        <f>'[1]7月'!Y$56</f>
        <v>60200</v>
      </c>
      <c r="W13" s="1"/>
    </row>
    <row r="14" spans="1:23" ht="33" customHeight="1">
      <c r="A14" s="7" t="s">
        <v>27</v>
      </c>
      <c r="B14" s="31">
        <f>'[1]8月'!F$47</f>
        <v>0</v>
      </c>
      <c r="C14" s="31"/>
      <c r="D14" s="31"/>
      <c r="E14" s="31"/>
      <c r="F14" s="31"/>
      <c r="G14" s="31"/>
      <c r="H14" s="31"/>
      <c r="I14" s="31"/>
      <c r="J14" s="31"/>
      <c r="K14" s="31"/>
      <c r="L14" s="31">
        <f>'[1]8月'!O$47</f>
        <v>0</v>
      </c>
      <c r="M14" s="37">
        <f>'[1]8月'!P$47</f>
        <v>0</v>
      </c>
      <c r="N14" s="35">
        <f>'[1]8月'!Q$47</f>
        <v>0</v>
      </c>
      <c r="O14" s="31">
        <f>'[1]8月'!R$47</f>
        <v>5</v>
      </c>
      <c r="P14" s="31">
        <f>'[1]8月'!S$47</f>
        <v>0</v>
      </c>
      <c r="Q14" s="31">
        <f>'[1]8月'!T$47</f>
        <v>51</v>
      </c>
      <c r="R14" s="31">
        <f>'[1]8月'!U$47</f>
        <v>51</v>
      </c>
      <c r="S14" s="65">
        <f>'[1]8月'!V$47</f>
        <v>6113.67</v>
      </c>
      <c r="T14" s="19">
        <f>'[1]8月'!W$47</f>
        <v>8260.54</v>
      </c>
      <c r="U14" s="19">
        <f>'[1]8月'!X$47</f>
        <v>7534.780000000001</v>
      </c>
      <c r="V14" s="20">
        <f>'[1]8月'!Y$47</f>
        <v>27680</v>
      </c>
      <c r="W14" s="2"/>
    </row>
    <row r="15" spans="1:23" ht="33" customHeight="1">
      <c r="A15" s="7" t="s">
        <v>2</v>
      </c>
      <c r="B15" s="16">
        <f>'[1]9月'!F$33</f>
        <v>0</v>
      </c>
      <c r="C15" s="16"/>
      <c r="D15" s="16"/>
      <c r="E15" s="16"/>
      <c r="F15" s="16"/>
      <c r="G15" s="16"/>
      <c r="H15" s="16"/>
      <c r="I15" s="16"/>
      <c r="J15" s="16"/>
      <c r="K15" s="16"/>
      <c r="L15" s="16">
        <f>'[1]9月'!O$33</f>
        <v>0</v>
      </c>
      <c r="M15" s="37">
        <f>'[1]9月'!P$33</f>
        <v>0</v>
      </c>
      <c r="N15" s="35">
        <f>'[1]9月'!Q$33</f>
        <v>0</v>
      </c>
      <c r="O15" s="16">
        <f>'[1]9月'!R$33</f>
        <v>2</v>
      </c>
      <c r="P15" s="16">
        <f>'[1]9月'!S$33</f>
        <v>6</v>
      </c>
      <c r="Q15" s="16">
        <f>'[1]9月'!T$33</f>
        <v>13</v>
      </c>
      <c r="R15" s="16">
        <f>'[1]9月'!U$33</f>
        <v>19</v>
      </c>
      <c r="S15" s="65">
        <f>'[1]9月'!V$33</f>
        <v>1690.4699999999998</v>
      </c>
      <c r="T15" s="19">
        <f>'[1]9月'!W$33</f>
        <v>3396.68</v>
      </c>
      <c r="U15" s="19">
        <f>'[1]9月'!X$33</f>
        <v>2941.88</v>
      </c>
      <c r="V15" s="20">
        <f>'[1]9月'!Y$33</f>
        <v>11100</v>
      </c>
      <c r="W15" s="2"/>
    </row>
    <row r="16" spans="1:23" ht="33" customHeight="1">
      <c r="A16" s="7" t="s">
        <v>3</v>
      </c>
      <c r="B16" s="16">
        <f>'[1]10月 '!F$35</f>
        <v>1</v>
      </c>
      <c r="C16" s="16">
        <f>'[1]10月 '!G$35</f>
        <v>0</v>
      </c>
      <c r="D16" s="16">
        <f>'[1]10月 '!H$35</f>
        <v>0</v>
      </c>
      <c r="E16" s="16">
        <f>'[1]10月 '!I$35</f>
        <v>0</v>
      </c>
      <c r="F16" s="16">
        <f>'[1]10月 '!J$35</f>
        <v>12</v>
      </c>
      <c r="G16" s="16">
        <f>'[1]10月 '!K$35</f>
        <v>63</v>
      </c>
      <c r="H16" s="16">
        <f>'[1]10月 '!L$35</f>
        <v>0</v>
      </c>
      <c r="I16" s="16">
        <f>'[1]10月 '!M$35</f>
        <v>0</v>
      </c>
      <c r="J16" s="16">
        <v>0</v>
      </c>
      <c r="K16" s="16">
        <f>'[1]10月 '!N$35</f>
        <v>0</v>
      </c>
      <c r="L16" s="16">
        <f>'[1]10月 '!O$35</f>
        <v>75</v>
      </c>
      <c r="M16" s="19">
        <f>'[1]10月 '!P$35</f>
        <v>8276.49</v>
      </c>
      <c r="N16" s="34">
        <f>'[1]10月 '!Q$35</f>
        <v>23500</v>
      </c>
      <c r="O16" s="31">
        <f>'[1]10月 '!R$35</f>
        <v>3</v>
      </c>
      <c r="P16" s="16">
        <f>'[1]10月 '!S$35</f>
        <v>0</v>
      </c>
      <c r="Q16" s="16">
        <f>'[1]10月 '!T$35</f>
        <v>24</v>
      </c>
      <c r="R16" s="16">
        <f>'[1]10月 '!U$35</f>
        <v>24</v>
      </c>
      <c r="S16" s="65">
        <f>'[1]10月 '!V$35</f>
        <v>2469.8</v>
      </c>
      <c r="T16" s="19">
        <f>'[1]10月 '!W$35</f>
        <v>4820.2</v>
      </c>
      <c r="U16" s="19">
        <f>'[1]10月 '!X$35</f>
        <v>4171.27</v>
      </c>
      <c r="V16" s="20">
        <f>'[1]10月 '!Y$35</f>
        <v>17500</v>
      </c>
      <c r="W16" s="2"/>
    </row>
    <row r="17" spans="1:23" ht="33" customHeight="1">
      <c r="A17" s="7" t="s">
        <v>4</v>
      </c>
      <c r="B17" s="16">
        <f>'[1]11月'!F$53</f>
        <v>0</v>
      </c>
      <c r="C17" s="16"/>
      <c r="D17" s="16"/>
      <c r="E17" s="16"/>
      <c r="F17" s="16"/>
      <c r="G17" s="16"/>
      <c r="H17" s="16"/>
      <c r="I17" s="16"/>
      <c r="J17" s="16"/>
      <c r="K17" s="16"/>
      <c r="L17" s="16">
        <f>'[1]11月'!O$53</f>
        <v>0</v>
      </c>
      <c r="M17" s="37">
        <f>'[1]11月'!P$53</f>
        <v>0</v>
      </c>
      <c r="N17" s="35">
        <f>'[1]11月'!Q$53</f>
        <v>0</v>
      </c>
      <c r="O17" s="16">
        <f>'[1]11月'!R$53</f>
        <v>4</v>
      </c>
      <c r="P17" s="16">
        <f>'[1]11月'!S$53</f>
        <v>17</v>
      </c>
      <c r="Q17" s="16">
        <f>'[1]11月'!T$53</f>
        <v>14</v>
      </c>
      <c r="R17" s="16">
        <f>'[1]11月'!U$53</f>
        <v>31</v>
      </c>
      <c r="S17" s="65">
        <f>'[1]11月'!V$53</f>
        <v>3203.45</v>
      </c>
      <c r="T17" s="19">
        <f>'[1]11月'!W$53</f>
        <v>6345.78</v>
      </c>
      <c r="U17" s="19">
        <f>'[1]11月'!X$53</f>
        <v>5525.26</v>
      </c>
      <c r="V17" s="20">
        <f>'[1]11月'!Y$53</f>
        <v>24700</v>
      </c>
      <c r="W17" s="2"/>
    </row>
    <row r="18" spans="1:23" ht="33" customHeight="1">
      <c r="A18" s="7" t="s">
        <v>28</v>
      </c>
      <c r="B18" s="16">
        <f>'[1]12月'!F$54</f>
        <v>0</v>
      </c>
      <c r="C18" s="16"/>
      <c r="D18" s="16"/>
      <c r="E18" s="16"/>
      <c r="F18" s="16"/>
      <c r="G18" s="16"/>
      <c r="H18" s="16"/>
      <c r="I18" s="16"/>
      <c r="J18" s="16"/>
      <c r="K18" s="16"/>
      <c r="L18" s="16">
        <f>'[1]12月'!O$54</f>
        <v>0</v>
      </c>
      <c r="M18" s="37">
        <f>'[1]12月'!P$54</f>
        <v>0</v>
      </c>
      <c r="N18" s="35">
        <f>'[1]12月'!Q$54</f>
        <v>0</v>
      </c>
      <c r="O18" s="16">
        <f>'[1]12月'!R$54</f>
        <v>6</v>
      </c>
      <c r="P18" s="16">
        <f>'[1]12月'!S$54</f>
        <v>15</v>
      </c>
      <c r="Q18" s="16">
        <f>'[1]12月'!T$54</f>
        <v>17</v>
      </c>
      <c r="R18" s="16">
        <f>'[1]12月'!U$54</f>
        <v>32</v>
      </c>
      <c r="S18" s="65">
        <f>'[1]12月'!V$54</f>
        <v>3654.67</v>
      </c>
      <c r="T18" s="19">
        <f>'[1]12月'!W$54</f>
        <v>6000.65</v>
      </c>
      <c r="U18" s="19">
        <f>'[1]12月'!X$54</f>
        <v>5463.360000000001</v>
      </c>
      <c r="V18" s="20">
        <f>'[1]12月'!Y$54</f>
        <v>20900</v>
      </c>
      <c r="W18" s="2"/>
    </row>
    <row r="19" spans="1:22" s="3" customFormat="1" ht="43.5" customHeight="1" thickBot="1">
      <c r="A19" s="5" t="s">
        <v>7</v>
      </c>
      <c r="B19" s="36">
        <f aca="true" t="shared" si="0" ref="B19:V19">SUM(B7:B18)</f>
        <v>1</v>
      </c>
      <c r="C19" s="22">
        <f t="shared" si="0"/>
        <v>0</v>
      </c>
      <c r="D19" s="22">
        <f t="shared" si="0"/>
        <v>0</v>
      </c>
      <c r="E19" s="22">
        <f t="shared" si="0"/>
        <v>0</v>
      </c>
      <c r="F19" s="22">
        <f t="shared" si="0"/>
        <v>12</v>
      </c>
      <c r="G19" s="22">
        <f t="shared" si="0"/>
        <v>63</v>
      </c>
      <c r="H19" s="22">
        <f t="shared" si="0"/>
        <v>0</v>
      </c>
      <c r="I19" s="22">
        <f t="shared" si="0"/>
        <v>0</v>
      </c>
      <c r="J19" s="22">
        <f t="shared" si="0"/>
        <v>0</v>
      </c>
      <c r="K19" s="22">
        <f t="shared" si="0"/>
        <v>0</v>
      </c>
      <c r="L19" s="22">
        <f t="shared" si="0"/>
        <v>75</v>
      </c>
      <c r="M19" s="26">
        <f t="shared" si="0"/>
        <v>8276.49</v>
      </c>
      <c r="N19" s="38">
        <f t="shared" si="0"/>
        <v>23500</v>
      </c>
      <c r="O19" s="28">
        <f t="shared" si="0"/>
        <v>51</v>
      </c>
      <c r="P19" s="22">
        <f t="shared" si="0"/>
        <v>148</v>
      </c>
      <c r="Q19" s="22">
        <f t="shared" si="0"/>
        <v>329</v>
      </c>
      <c r="R19" s="79">
        <f t="shared" si="0"/>
        <v>477</v>
      </c>
      <c r="S19" s="24">
        <f t="shared" si="0"/>
        <v>49380.99999999999</v>
      </c>
      <c r="T19" s="24">
        <f t="shared" si="0"/>
        <v>87354.91999999998</v>
      </c>
      <c r="U19" s="24">
        <f t="shared" si="0"/>
        <v>78590.59</v>
      </c>
      <c r="V19" s="98">
        <f t="shared" si="0"/>
        <v>315960</v>
      </c>
    </row>
  </sheetData>
  <mergeCells count="22">
    <mergeCell ref="S4:S6"/>
    <mergeCell ref="P5:P6"/>
    <mergeCell ref="B3:N3"/>
    <mergeCell ref="O3:V3"/>
    <mergeCell ref="O4:O6"/>
    <mergeCell ref="P4:R4"/>
    <mergeCell ref="U4:U6"/>
    <mergeCell ref="V4:V6"/>
    <mergeCell ref="Q5:Q6"/>
    <mergeCell ref="R5:R6"/>
    <mergeCell ref="L5:L6"/>
    <mergeCell ref="D5:D6"/>
    <mergeCell ref="A1:V1"/>
    <mergeCell ref="A4:A6"/>
    <mergeCell ref="B4:B6"/>
    <mergeCell ref="C4:L4"/>
    <mergeCell ref="M4:M6"/>
    <mergeCell ref="T4:T6"/>
    <mergeCell ref="C5:C6"/>
    <mergeCell ref="E5:K5"/>
    <mergeCell ref="A2:V2"/>
    <mergeCell ref="N4:N6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V21"/>
  <sheetViews>
    <sheetView tabSelected="1" workbookViewId="0" topLeftCell="A1">
      <pane ySplit="6" topLeftCell="BM10" activePane="bottomLeft" state="frozen"/>
      <selection pane="topLeft" activeCell="A1" sqref="A1"/>
      <selection pane="bottomLeft" activeCell="S11" sqref="S11"/>
    </sheetView>
  </sheetViews>
  <sheetFormatPr defaultColWidth="9.00390625" defaultRowHeight="16.5"/>
  <cols>
    <col min="1" max="1" width="6.25390625" style="0" customWidth="1"/>
    <col min="2" max="4" width="5.375" style="0" customWidth="1"/>
    <col min="5" max="11" width="6.625" style="0" customWidth="1"/>
    <col min="12" max="12" width="8.00390625" style="0" customWidth="1"/>
    <col min="13" max="13" width="12.625" style="0" customWidth="1"/>
    <col min="14" max="14" width="13.625" style="0" customWidth="1"/>
    <col min="15" max="15" width="5.375" style="0" customWidth="1"/>
    <col min="16" max="17" width="6.875" style="0" customWidth="1"/>
    <col min="18" max="18" width="7.125" style="0" customWidth="1"/>
    <col min="19" max="19" width="11.625" style="0" customWidth="1"/>
    <col min="20" max="21" width="11.875" style="0" customWidth="1"/>
    <col min="22" max="22" width="13.375" style="0" customWidth="1"/>
    <col min="23" max="23" width="10.875" style="0" customWidth="1"/>
    <col min="25" max="16384" width="0" style="0" hidden="1" customWidth="1"/>
  </cols>
  <sheetData>
    <row r="1" spans="1:23" ht="33.75" customHeight="1">
      <c r="A1" s="150" t="s">
        <v>99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</row>
    <row r="2" spans="1:23" ht="28.5" customHeight="1" thickBot="1">
      <c r="A2" s="151" t="str">
        <f>'楠梓'!A2</f>
        <v>(自95年1月1日至95年12月31日止)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</row>
    <row r="3" spans="1:23" s="3" customFormat="1" ht="30" customHeight="1">
      <c r="A3" s="44" t="s">
        <v>81</v>
      </c>
      <c r="B3" s="176" t="s">
        <v>61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52"/>
      <c r="O3" s="175" t="s">
        <v>49</v>
      </c>
      <c r="P3" s="153"/>
      <c r="Q3" s="153"/>
      <c r="R3" s="153"/>
      <c r="S3" s="153"/>
      <c r="T3" s="153"/>
      <c r="U3" s="153"/>
      <c r="V3" s="153"/>
      <c r="W3" s="191" t="s">
        <v>87</v>
      </c>
    </row>
    <row r="4" spans="1:23" s="3" customFormat="1" ht="24.75" customHeight="1">
      <c r="A4" s="221" t="s">
        <v>72</v>
      </c>
      <c r="B4" s="163" t="s">
        <v>1</v>
      </c>
      <c r="C4" s="190" t="s">
        <v>12</v>
      </c>
      <c r="D4" s="190"/>
      <c r="E4" s="190"/>
      <c r="F4" s="190"/>
      <c r="G4" s="190"/>
      <c r="H4" s="190"/>
      <c r="I4" s="190"/>
      <c r="J4" s="190"/>
      <c r="K4" s="190"/>
      <c r="L4" s="218"/>
      <c r="M4" s="187" t="s">
        <v>83</v>
      </c>
      <c r="N4" s="170" t="s">
        <v>84</v>
      </c>
      <c r="O4" s="156" t="s">
        <v>1</v>
      </c>
      <c r="P4" s="174" t="s">
        <v>12</v>
      </c>
      <c r="Q4" s="174"/>
      <c r="R4" s="174"/>
      <c r="S4" s="158" t="s">
        <v>76</v>
      </c>
      <c r="T4" s="158" t="s">
        <v>85</v>
      </c>
      <c r="U4" s="158" t="s">
        <v>78</v>
      </c>
      <c r="V4" s="223" t="s">
        <v>88</v>
      </c>
      <c r="W4" s="192"/>
    </row>
    <row r="5" spans="1:23" s="3" customFormat="1" ht="24.75" customHeight="1">
      <c r="A5" s="221"/>
      <c r="B5" s="163"/>
      <c r="C5" s="157" t="s">
        <v>13</v>
      </c>
      <c r="D5" s="168" t="s">
        <v>6</v>
      </c>
      <c r="E5" s="165" t="s">
        <v>14</v>
      </c>
      <c r="F5" s="166"/>
      <c r="G5" s="166"/>
      <c r="H5" s="166"/>
      <c r="I5" s="166"/>
      <c r="J5" s="166"/>
      <c r="K5" s="167"/>
      <c r="L5" s="157" t="s">
        <v>15</v>
      </c>
      <c r="M5" s="158"/>
      <c r="N5" s="170"/>
      <c r="O5" s="156"/>
      <c r="P5" s="157" t="s">
        <v>13</v>
      </c>
      <c r="Q5" s="157" t="s">
        <v>16</v>
      </c>
      <c r="R5" s="157" t="s">
        <v>15</v>
      </c>
      <c r="S5" s="158"/>
      <c r="T5" s="158"/>
      <c r="U5" s="158"/>
      <c r="V5" s="223"/>
      <c r="W5" s="192"/>
    </row>
    <row r="6" spans="1:23" s="3" customFormat="1" ht="24.75" customHeight="1">
      <c r="A6" s="222"/>
      <c r="B6" s="164"/>
      <c r="C6" s="157"/>
      <c r="D6" s="169"/>
      <c r="E6" s="40" t="s">
        <v>5</v>
      </c>
      <c r="F6" s="40" t="s">
        <v>0</v>
      </c>
      <c r="G6" s="40" t="s">
        <v>17</v>
      </c>
      <c r="H6" s="40" t="s">
        <v>18</v>
      </c>
      <c r="I6" s="40" t="s">
        <v>19</v>
      </c>
      <c r="J6" s="40" t="s">
        <v>101</v>
      </c>
      <c r="K6" s="43" t="s">
        <v>73</v>
      </c>
      <c r="L6" s="169"/>
      <c r="M6" s="158"/>
      <c r="N6" s="170"/>
      <c r="O6" s="156"/>
      <c r="P6" s="157"/>
      <c r="Q6" s="157"/>
      <c r="R6" s="157"/>
      <c r="S6" s="158"/>
      <c r="T6" s="158"/>
      <c r="U6" s="158"/>
      <c r="V6" s="223"/>
      <c r="W6" s="193"/>
    </row>
    <row r="7" spans="1:24" ht="39.75" customHeight="1">
      <c r="A7" s="63" t="s">
        <v>32</v>
      </c>
      <c r="B7" s="57">
        <f>'楠梓'!B19</f>
        <v>4</v>
      </c>
      <c r="C7" s="57">
        <f>'楠梓'!C19</f>
        <v>18</v>
      </c>
      <c r="D7" s="57">
        <f>'楠梓'!D19</f>
        <v>0</v>
      </c>
      <c r="E7" s="57">
        <f>'楠梓'!E19</f>
        <v>269</v>
      </c>
      <c r="F7" s="57">
        <f>'楠梓'!F19</f>
        <v>226</v>
      </c>
      <c r="G7" s="57">
        <f>'楠梓'!G19</f>
        <v>295</v>
      </c>
      <c r="H7" s="57">
        <f>'楠梓'!H19</f>
        <v>72</v>
      </c>
      <c r="I7" s="57">
        <f>'楠梓'!I19</f>
        <v>3</v>
      </c>
      <c r="J7" s="57">
        <f>'楠梓'!J19</f>
        <v>0</v>
      </c>
      <c r="K7" s="57">
        <f>'楠梓'!K19</f>
        <v>0</v>
      </c>
      <c r="L7" s="57">
        <f>'楠梓'!L19</f>
        <v>883</v>
      </c>
      <c r="M7" s="105">
        <f>'楠梓'!M19</f>
        <v>77397.33</v>
      </c>
      <c r="N7" s="120">
        <f>'楠梓'!N19</f>
        <v>172665</v>
      </c>
      <c r="O7" s="55">
        <f>'楠梓'!O19</f>
        <v>64</v>
      </c>
      <c r="P7" s="55">
        <f>'楠梓'!P19</f>
        <v>347</v>
      </c>
      <c r="Q7" s="55">
        <f>'楠梓'!Q19</f>
        <v>684</v>
      </c>
      <c r="R7" s="55">
        <f>'楠梓'!R19</f>
        <v>1031</v>
      </c>
      <c r="S7" s="149">
        <f>'楠梓'!S19</f>
        <v>100346.69000000002</v>
      </c>
      <c r="T7" s="66">
        <f>'楠梓'!T19</f>
        <v>211293.55</v>
      </c>
      <c r="U7" s="66">
        <f>'楠梓'!U19</f>
        <v>187545.99</v>
      </c>
      <c r="V7" s="77">
        <f>'楠梓'!V19</f>
        <v>827334</v>
      </c>
      <c r="W7" s="20"/>
      <c r="X7" s="2"/>
    </row>
    <row r="8" spans="1:24" ht="39.75" customHeight="1">
      <c r="A8" s="181" t="s">
        <v>33</v>
      </c>
      <c r="B8" s="58">
        <f>'左營'!B20-'左營'!B10</f>
        <v>2</v>
      </c>
      <c r="C8" s="58">
        <f>'左營'!C20-'左營'!C10</f>
        <v>12</v>
      </c>
      <c r="D8" s="58">
        <f>'左營'!D20-'左營'!D10</f>
        <v>0</v>
      </c>
      <c r="E8" s="58">
        <f>'左營'!E20-'左營'!E10</f>
        <v>0</v>
      </c>
      <c r="F8" s="58">
        <f>'左營'!F20-'左營'!F10</f>
        <v>112</v>
      </c>
      <c r="G8" s="58">
        <f>'左營'!G20-'左營'!G10</f>
        <v>252</v>
      </c>
      <c r="H8" s="58">
        <f>'左營'!H20-'左營'!H10</f>
        <v>88</v>
      </c>
      <c r="I8" s="58">
        <f>'左營'!I20-'左營'!I10</f>
        <v>0</v>
      </c>
      <c r="J8" s="58">
        <f>'左營'!J20-'左營'!J10</f>
        <v>0</v>
      </c>
      <c r="K8" s="58">
        <f>'左營'!K20-'左營'!K10</f>
        <v>8</v>
      </c>
      <c r="L8" s="58">
        <f>'左營'!L20-'左營'!L10</f>
        <v>472</v>
      </c>
      <c r="M8" s="99">
        <f>'左營'!M20-'左營'!M10</f>
        <v>55680.44</v>
      </c>
      <c r="N8" s="129">
        <f>'左營'!N20-'左營'!N10</f>
        <v>190000</v>
      </c>
      <c r="O8" s="58">
        <f>'左營'!O20-'左營'!O10</f>
        <v>59</v>
      </c>
      <c r="P8" s="58">
        <f>'左營'!P20-'左營'!P10</f>
        <v>300</v>
      </c>
      <c r="Q8" s="58">
        <f>'左營'!Q20-'左營'!Q10</f>
        <v>263</v>
      </c>
      <c r="R8" s="58">
        <f>'左營'!R20-'左營'!R10</f>
        <v>563</v>
      </c>
      <c r="S8" s="148">
        <f>'左營'!S20-'左營'!S10</f>
        <v>66802.95000000001</v>
      </c>
      <c r="T8" s="46">
        <f>'左營'!T20-'左營'!T10</f>
        <v>164430.01000000004</v>
      </c>
      <c r="U8" s="46">
        <f>'左營'!U20-'左營'!U10</f>
        <v>147700.49</v>
      </c>
      <c r="V8" s="136">
        <f>'左營'!V20-'左營'!V10</f>
        <v>1083244.65</v>
      </c>
      <c r="W8" s="72"/>
      <c r="X8" s="2"/>
    </row>
    <row r="9" spans="1:24" ht="39.75" customHeight="1">
      <c r="A9" s="182"/>
      <c r="B9" s="100">
        <f>'左營'!B10</f>
        <v>1</v>
      </c>
      <c r="C9" s="101">
        <f>'左營'!C10</f>
        <v>20</v>
      </c>
      <c r="D9" s="101">
        <f>'左營'!D10</f>
        <v>0</v>
      </c>
      <c r="E9" s="101">
        <f>'左營'!E10</f>
        <v>0</v>
      </c>
      <c r="F9" s="101">
        <f>'左營'!F10</f>
        <v>158</v>
      </c>
      <c r="G9" s="101">
        <f>'左營'!G10</f>
        <v>253</v>
      </c>
      <c r="H9" s="101">
        <f>'左營'!H10</f>
        <v>273</v>
      </c>
      <c r="I9" s="101">
        <f>'左營'!I10</f>
        <v>0</v>
      </c>
      <c r="J9" s="101">
        <f>'左營'!J10</f>
        <v>0</v>
      </c>
      <c r="K9" s="101">
        <f>'左營'!K10</f>
        <v>0</v>
      </c>
      <c r="L9" s="101">
        <f>'左營'!L10</f>
        <v>704</v>
      </c>
      <c r="M9" s="104">
        <f>'左營'!M10</f>
        <v>91241.44</v>
      </c>
      <c r="N9" s="130">
        <f>'左營'!N10</f>
        <v>262978</v>
      </c>
      <c r="O9" s="101">
        <f>'左營'!O10</f>
        <v>1</v>
      </c>
      <c r="P9" s="101">
        <f>'左營'!P10</f>
        <v>22</v>
      </c>
      <c r="Q9" s="101">
        <f>'左營'!Q10</f>
        <v>0</v>
      </c>
      <c r="R9" s="101">
        <f>'左營'!R10</f>
        <v>22</v>
      </c>
      <c r="S9" s="75">
        <f>'左營'!S10</f>
        <v>1931</v>
      </c>
      <c r="T9" s="75">
        <f>'左營'!T10</f>
        <v>5057.33</v>
      </c>
      <c r="U9" s="75">
        <f>'左營'!U10</f>
        <v>4790.97</v>
      </c>
      <c r="V9" s="102">
        <f>'左營'!V10</f>
        <v>30800</v>
      </c>
      <c r="W9" s="103" t="str">
        <f>'左營'!W10</f>
        <v>大樓、透天綜合案</v>
      </c>
      <c r="X9" s="2"/>
    </row>
    <row r="10" spans="1:24" ht="39.75" customHeight="1">
      <c r="A10" s="7" t="s">
        <v>34</v>
      </c>
      <c r="B10" s="59">
        <f>'鼓山'!B19</f>
        <v>15</v>
      </c>
      <c r="C10" s="60">
        <f>'鼓山'!C19</f>
        <v>57</v>
      </c>
      <c r="D10" s="60">
        <f>'鼓山'!D19</f>
        <v>0</v>
      </c>
      <c r="E10" s="60">
        <f>'鼓山'!E19</f>
        <v>1</v>
      </c>
      <c r="F10" s="60">
        <f>'鼓山'!F19</f>
        <v>285</v>
      </c>
      <c r="G10" s="60">
        <f>'鼓山'!G19</f>
        <v>807</v>
      </c>
      <c r="H10" s="60">
        <f>'鼓山'!H19</f>
        <v>961</v>
      </c>
      <c r="I10" s="60">
        <f>'鼓山'!I19</f>
        <v>32</v>
      </c>
      <c r="J10" s="60">
        <f>'鼓山'!J19</f>
        <v>24</v>
      </c>
      <c r="K10" s="60">
        <f>'鼓山'!K19</f>
        <v>2</v>
      </c>
      <c r="L10" s="54">
        <f>'鼓山'!L19</f>
        <v>2169</v>
      </c>
      <c r="M10" s="52">
        <f>'鼓山'!M19</f>
        <v>408770.26</v>
      </c>
      <c r="N10" s="122">
        <f>'鼓山'!N19</f>
        <v>2112220.17</v>
      </c>
      <c r="O10" s="56">
        <f>'鼓山'!O19</f>
        <v>37</v>
      </c>
      <c r="P10" s="54">
        <f>'鼓山'!P19</f>
        <v>105</v>
      </c>
      <c r="Q10" s="54">
        <f>'鼓山'!Q19</f>
        <v>165</v>
      </c>
      <c r="R10" s="54">
        <f>'鼓山'!R19</f>
        <v>270</v>
      </c>
      <c r="S10" s="52">
        <f>'鼓山'!S19</f>
        <v>31575.660000000003</v>
      </c>
      <c r="T10" s="52">
        <f>'鼓山'!T19</f>
        <v>88126.07</v>
      </c>
      <c r="U10" s="52">
        <f>'鼓山'!U19</f>
        <v>80904.48</v>
      </c>
      <c r="V10" s="77">
        <f>'鼓山'!V19</f>
        <v>522850</v>
      </c>
      <c r="W10" s="20"/>
      <c r="X10" s="2"/>
    </row>
    <row r="11" spans="1:256" s="13" customFormat="1" ht="39.75" customHeight="1">
      <c r="A11" s="181" t="s">
        <v>35</v>
      </c>
      <c r="B11" s="58">
        <f>'三民'!B21-'三民'!B11-'三民'!B14-'三民'!B16</f>
        <v>1</v>
      </c>
      <c r="C11" s="58">
        <f>'三民'!C21-'三民'!C11-'三民'!C14-'三民'!C16</f>
        <v>1</v>
      </c>
      <c r="D11" s="58">
        <f>'三民'!D21-'三民'!D11-'三民'!D14-'三民'!D16</f>
        <v>154</v>
      </c>
      <c r="E11" s="58">
        <f>'三民'!E21-'三民'!E11-'三民'!E14-'三民'!E16</f>
        <v>0</v>
      </c>
      <c r="F11" s="58">
        <f>'三民'!F21-'三民'!F11-'三民'!F14-'三民'!F16</f>
        <v>0</v>
      </c>
      <c r="G11" s="58">
        <f>'三民'!G21-'三民'!G11-'三民'!G14-'三民'!G16</f>
        <v>0</v>
      </c>
      <c r="H11" s="58">
        <f>'三民'!H21-'三民'!H11-'三民'!H14-'三民'!H16</f>
        <v>0</v>
      </c>
      <c r="I11" s="58">
        <f>'三民'!I21-'三民'!I11-'三民'!I14-'三民'!I16</f>
        <v>0</v>
      </c>
      <c r="J11" s="58">
        <f>'三民'!J21-'三民'!J11-'三民'!J14-'三民'!J16</f>
        <v>0</v>
      </c>
      <c r="K11" s="58">
        <f>'三民'!K21-'三民'!K11-'三民'!K14-'三民'!K16</f>
        <v>0</v>
      </c>
      <c r="L11" s="58">
        <f>'三民'!L21-'三民'!L11-'三民'!L14-'三民'!L16</f>
        <v>155</v>
      </c>
      <c r="M11" s="46">
        <f>'三民'!M21-'三民'!M11-'三民'!M14-'三民'!M16</f>
        <v>3146.269999999998</v>
      </c>
      <c r="N11" s="132">
        <f>'三民'!N21-'三民'!N11-'三民'!N14-'三民'!N16</f>
        <v>14999.999999999995</v>
      </c>
      <c r="O11" s="58">
        <f>'三民'!O21-'三民'!O11-'三民'!O14-'三民'!O16</f>
        <v>31</v>
      </c>
      <c r="P11" s="58">
        <f>'三民'!P21-'三民'!P11-'三民'!P14-'三民'!P16</f>
        <v>171</v>
      </c>
      <c r="Q11" s="58">
        <f>'三民'!Q21-'三民'!Q11-'三民'!Q14-'三民'!Q16</f>
        <v>207</v>
      </c>
      <c r="R11" s="58">
        <f>'三民'!R21-'三民'!R11-'三民'!R14-'三民'!R16</f>
        <v>378</v>
      </c>
      <c r="S11" s="46">
        <f>'三民'!S21-'三民'!S14-'三民'!S16</f>
        <v>31622.760000000002</v>
      </c>
      <c r="T11" s="46">
        <f>'三民'!T21-'三民'!T11-'三民'!T14-'三民'!T16</f>
        <v>82085.71</v>
      </c>
      <c r="U11" s="46">
        <f>'三民'!U21-'三民'!U11-'三民'!U14-'三民'!U16</f>
        <v>72706.07999999999</v>
      </c>
      <c r="V11" s="90">
        <f>'三民'!V21-'三民'!V11-'三民'!V14-'三民'!V16</f>
        <v>510285</v>
      </c>
      <c r="W11" s="72"/>
      <c r="X11" s="14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4" s="15" customFormat="1" ht="39.75" customHeight="1">
      <c r="A12" s="182"/>
      <c r="B12" s="100">
        <f>'三民'!B11+'三民'!B14+'三民'!B16</f>
        <v>3</v>
      </c>
      <c r="C12" s="100">
        <f>'三民'!C11+'三民'!C14+'三民'!C16</f>
        <v>2</v>
      </c>
      <c r="D12" s="100">
        <f>'三民'!D11+'三民'!D14+'三民'!D16</f>
        <v>0</v>
      </c>
      <c r="E12" s="100">
        <f>'三民'!E11+'三民'!E14+'三民'!E16</f>
        <v>96</v>
      </c>
      <c r="F12" s="100">
        <f>'三民'!F11+'三民'!F14+'三民'!F16</f>
        <v>18</v>
      </c>
      <c r="G12" s="100">
        <f>'三民'!G11+'三民'!G14+'三民'!G16</f>
        <v>62</v>
      </c>
      <c r="H12" s="100">
        <f>'三民'!H11+'三民'!H14+'三民'!H16</f>
        <v>26</v>
      </c>
      <c r="I12" s="100">
        <f>'三民'!I11+'三民'!I14+'三民'!I16</f>
        <v>21</v>
      </c>
      <c r="J12" s="100">
        <f>'三民'!J11+'三民'!J14+'三民'!J16</f>
        <v>0</v>
      </c>
      <c r="K12" s="100">
        <f>'三民'!K11+'三民'!K14+'三民'!K16</f>
        <v>0</v>
      </c>
      <c r="L12" s="100">
        <f>'三民'!L11+'三民'!L14+'三民'!L16</f>
        <v>225</v>
      </c>
      <c r="M12" s="75">
        <f>'三民'!M11+'三民'!M14+'三民'!M16</f>
        <v>20113.469999999998</v>
      </c>
      <c r="N12" s="128">
        <f>'三民'!N11+'三民'!N14+'三民'!N16</f>
        <v>80309.4</v>
      </c>
      <c r="O12" s="126">
        <f>'三民'!O11+'三民'!O14+'三民'!O16</f>
        <v>3</v>
      </c>
      <c r="P12" s="100">
        <f>'三民'!P11+'三民'!P14+'三民'!P16</f>
        <v>7</v>
      </c>
      <c r="Q12" s="100">
        <f>'三民'!Q11+'三民'!Q14+'三民'!Q16</f>
        <v>11</v>
      </c>
      <c r="R12" s="100">
        <f>'三民'!R11+'三民'!R14+'三民'!R16</f>
        <v>18</v>
      </c>
      <c r="S12" s="75">
        <f>'三民'!S14+'三民'!S16</f>
        <v>1265</v>
      </c>
      <c r="T12" s="75">
        <f>'三民'!T11+'三民'!T14+'三民'!T16</f>
        <v>3525.15</v>
      </c>
      <c r="U12" s="75">
        <f>'三民'!U11+'三民'!U14+'三民'!U16</f>
        <v>3313.52</v>
      </c>
      <c r="V12" s="102">
        <f>'三民'!V11+'三民'!V14+'三民'!V16</f>
        <v>25500</v>
      </c>
      <c r="W12" s="103" t="str">
        <f>'三民'!W11</f>
        <v>大樓、透天綜合案</v>
      </c>
      <c r="X12" s="14"/>
    </row>
    <row r="13" spans="1:24" ht="39.75" customHeight="1">
      <c r="A13" s="7" t="s">
        <v>38</v>
      </c>
      <c r="B13" s="59">
        <f>'新興'!B19</f>
        <v>2</v>
      </c>
      <c r="C13" s="60">
        <f>'新興'!C19</f>
        <v>4</v>
      </c>
      <c r="D13" s="60">
        <f>'新興'!D19</f>
        <v>0</v>
      </c>
      <c r="E13" s="60">
        <f>'新興'!E19</f>
        <v>0</v>
      </c>
      <c r="F13" s="60">
        <f>'新興'!F19</f>
        <v>194</v>
      </c>
      <c r="G13" s="60">
        <f>'新興'!G19</f>
        <v>0</v>
      </c>
      <c r="H13" s="60">
        <f>'新興'!H19</f>
        <v>107</v>
      </c>
      <c r="I13" s="60">
        <f>'新興'!I19</f>
        <v>0</v>
      </c>
      <c r="J13" s="60">
        <f>'新興'!J19</f>
        <v>0</v>
      </c>
      <c r="K13" s="60">
        <f>'新興'!K19</f>
        <v>0</v>
      </c>
      <c r="L13" s="54">
        <f>'新興'!L19</f>
        <v>305</v>
      </c>
      <c r="M13" s="37">
        <f>'新興'!M19</f>
        <v>42569.509999999995</v>
      </c>
      <c r="N13" s="131">
        <f>'新興'!N19</f>
        <v>274624</v>
      </c>
      <c r="O13" s="56">
        <f>'新興'!O19</f>
        <v>7</v>
      </c>
      <c r="P13" s="54">
        <f>'新興'!P19</f>
        <v>12</v>
      </c>
      <c r="Q13" s="54">
        <f>'新興'!Q19</f>
        <v>6</v>
      </c>
      <c r="R13" s="54">
        <f>'新興'!R19</f>
        <v>18</v>
      </c>
      <c r="S13" s="105">
        <f>'新興'!S19</f>
        <v>1581.23</v>
      </c>
      <c r="T13" s="105">
        <f>'新興'!T19</f>
        <v>4907.11</v>
      </c>
      <c r="U13" s="105">
        <f>'新興'!U19</f>
        <v>4365.85</v>
      </c>
      <c r="V13" s="17">
        <f>'新興'!V19</f>
        <v>28820</v>
      </c>
      <c r="W13" s="18"/>
      <c r="X13" s="2"/>
    </row>
    <row r="14" spans="1:24" ht="39.75" customHeight="1">
      <c r="A14" s="181" t="s">
        <v>39</v>
      </c>
      <c r="B14" s="58">
        <f>'苓雅'!B20-'苓雅'!B8</f>
        <v>6</v>
      </c>
      <c r="C14" s="58">
        <f>'苓雅'!C20-'苓雅'!C8</f>
        <v>25</v>
      </c>
      <c r="D14" s="58">
        <f>'苓雅'!D20-'苓雅'!D8</f>
        <v>0</v>
      </c>
      <c r="E14" s="58">
        <f>'苓雅'!E20-'苓雅'!E8</f>
        <v>108</v>
      </c>
      <c r="F14" s="58">
        <f>'苓雅'!F20-'苓雅'!F8</f>
        <v>114</v>
      </c>
      <c r="G14" s="58">
        <f>'苓雅'!G20-'苓雅'!G8</f>
        <v>368</v>
      </c>
      <c r="H14" s="58">
        <f>'苓雅'!H20-'苓雅'!H8</f>
        <v>239</v>
      </c>
      <c r="I14" s="58">
        <f>'苓雅'!I20-'苓雅'!I8</f>
        <v>28</v>
      </c>
      <c r="J14" s="58">
        <f>'苓雅'!J20-'苓雅'!J8</f>
        <v>0</v>
      </c>
      <c r="K14" s="58">
        <f>'苓雅'!K20-'苓雅'!K8</f>
        <v>7</v>
      </c>
      <c r="L14" s="58">
        <f>'苓雅'!L20-'苓雅'!L8</f>
        <v>889</v>
      </c>
      <c r="M14" s="53">
        <f>'苓雅'!M20-'苓雅'!M8</f>
        <v>132686.36</v>
      </c>
      <c r="N14" s="33">
        <f>'苓雅'!N20-'苓雅'!N8</f>
        <v>695193</v>
      </c>
      <c r="O14" s="58">
        <f>'苓雅'!O20-'苓雅'!O8</f>
        <v>7</v>
      </c>
      <c r="P14" s="58">
        <f>'苓雅'!P20-'苓雅'!P8</f>
        <v>7</v>
      </c>
      <c r="Q14" s="58">
        <f>'苓雅'!Q20-'苓雅'!Q8</f>
        <v>39</v>
      </c>
      <c r="R14" s="58">
        <f>'苓雅'!R20-'苓雅'!R8</f>
        <v>46</v>
      </c>
      <c r="S14" s="115">
        <f>'苓雅'!S20</f>
        <v>4753.700000000001</v>
      </c>
      <c r="T14" s="115">
        <f>'苓雅'!T20-'苓雅'!T8</f>
        <v>10383.789999999999</v>
      </c>
      <c r="U14" s="115">
        <f>'苓雅'!U20-'苓雅'!U8</f>
        <v>9295.54</v>
      </c>
      <c r="V14" s="92">
        <f>'苓雅'!V20-'苓雅'!V8</f>
        <v>63700</v>
      </c>
      <c r="W14" s="72"/>
      <c r="X14" s="1"/>
    </row>
    <row r="15" spans="1:24" ht="39.75" customHeight="1">
      <c r="A15" s="182"/>
      <c r="B15" s="100">
        <f>'苓雅'!B8</f>
        <v>1</v>
      </c>
      <c r="C15" s="101">
        <f>'苓雅'!C8</f>
        <v>5</v>
      </c>
      <c r="D15" s="101">
        <f>'苓雅'!D8</f>
        <v>0</v>
      </c>
      <c r="E15" s="101">
        <f>'苓雅'!E8</f>
        <v>0</v>
      </c>
      <c r="F15" s="101">
        <f>'苓雅'!F8</f>
        <v>0</v>
      </c>
      <c r="G15" s="101">
        <f>'苓雅'!G8</f>
        <v>2</v>
      </c>
      <c r="H15" s="101">
        <f>'苓雅'!H8</f>
        <v>22</v>
      </c>
      <c r="I15" s="101">
        <f>'苓雅'!I8</f>
        <v>1</v>
      </c>
      <c r="J15" s="101">
        <f>'苓雅'!J8</f>
        <v>0</v>
      </c>
      <c r="K15" s="101">
        <f>'苓雅'!K8</f>
        <v>0</v>
      </c>
      <c r="L15" s="101">
        <f>'苓雅'!L8</f>
        <v>30</v>
      </c>
      <c r="M15" s="116">
        <f>'苓雅'!M8</f>
        <v>10274.2</v>
      </c>
      <c r="N15" s="94">
        <f>'苓雅'!N8</f>
        <v>66000</v>
      </c>
      <c r="O15" s="101">
        <f>'苓雅'!O8</f>
        <v>1</v>
      </c>
      <c r="P15" s="101">
        <f>'苓雅'!P8</f>
        <v>1</v>
      </c>
      <c r="Q15" s="101">
        <f>'苓雅'!Q8</f>
        <v>0</v>
      </c>
      <c r="R15" s="101">
        <f>'苓雅'!R8</f>
        <v>1</v>
      </c>
      <c r="S15" s="117" t="str">
        <f>'苓雅'!S8</f>
        <v>面　積　　未分割</v>
      </c>
      <c r="T15" s="104">
        <f>'苓雅'!T8</f>
        <v>178.95</v>
      </c>
      <c r="U15" s="104">
        <f>'苓雅'!U8</f>
        <v>162.95</v>
      </c>
      <c r="V15" s="118">
        <f>'苓雅'!V8</f>
        <v>4000</v>
      </c>
      <c r="W15" s="103" t="str">
        <f>'苓雅'!W8</f>
        <v>大樓、透天綜合案</v>
      </c>
      <c r="X15" s="1"/>
    </row>
    <row r="16" spans="1:24" ht="39.75" customHeight="1">
      <c r="A16" s="63" t="s">
        <v>37</v>
      </c>
      <c r="B16" s="58">
        <f>'前金'!B19-'前金'!B15</f>
        <v>5</v>
      </c>
      <c r="C16" s="58">
        <f>'前金'!C19-'前金'!C15</f>
        <v>23</v>
      </c>
      <c r="D16" s="58">
        <f>'前金'!D19-'前金'!D15</f>
        <v>0</v>
      </c>
      <c r="E16" s="58">
        <f>'前金'!E19-'前金'!E15</f>
        <v>0</v>
      </c>
      <c r="F16" s="58">
        <f>'前金'!F19-'前金'!F15</f>
        <v>216</v>
      </c>
      <c r="G16" s="58">
        <f>'前金'!G19-'前金'!G15</f>
        <v>103</v>
      </c>
      <c r="H16" s="58">
        <f>'前金'!H19-'前金'!H15</f>
        <v>146</v>
      </c>
      <c r="I16" s="58">
        <f>'前金'!I19-'前金'!I15</f>
        <v>10</v>
      </c>
      <c r="J16" s="58">
        <f>'前金'!J19-'前金'!J15</f>
        <v>0</v>
      </c>
      <c r="K16" s="58">
        <f>'前金'!K19-'前金'!K15</f>
        <v>1</v>
      </c>
      <c r="L16" s="58">
        <f>'前金'!L19-'前金'!L15</f>
        <v>499</v>
      </c>
      <c r="M16" s="53">
        <f>'前金'!M19-'前金'!M15</f>
        <v>64718.02</v>
      </c>
      <c r="N16" s="33">
        <f>'前金'!N19-'前金'!N15</f>
        <v>354182</v>
      </c>
      <c r="O16" s="58">
        <f>'前金'!O19</f>
        <v>2</v>
      </c>
      <c r="P16" s="58">
        <f>'前金'!P19</f>
        <v>2</v>
      </c>
      <c r="Q16" s="58">
        <f>'前金'!Q19</f>
        <v>2</v>
      </c>
      <c r="R16" s="58">
        <f>'前金'!R19</f>
        <v>4</v>
      </c>
      <c r="S16" s="105">
        <f>'前金'!S19</f>
        <v>322</v>
      </c>
      <c r="T16" s="52">
        <f>'前金'!T19</f>
        <v>1055.05</v>
      </c>
      <c r="U16" s="52">
        <f>'前金'!U19</f>
        <v>973.5500000000001</v>
      </c>
      <c r="V16" s="77">
        <f>'前金'!V19</f>
        <v>5950</v>
      </c>
      <c r="W16" s="72"/>
      <c r="X16" s="2"/>
    </row>
    <row r="17" spans="1:24" ht="39.75" customHeight="1">
      <c r="A17" s="7" t="s">
        <v>36</v>
      </c>
      <c r="B17" s="59">
        <f>'鹽埕'!B19</f>
        <v>1</v>
      </c>
      <c r="C17" s="60">
        <f>'鹽埕'!C19</f>
        <v>2</v>
      </c>
      <c r="D17" s="60">
        <f>'鹽埕'!D19</f>
        <v>0</v>
      </c>
      <c r="E17" s="60">
        <f>'鹽埕'!E19</f>
        <v>0</v>
      </c>
      <c r="F17" s="60">
        <f>'鹽埕'!F19</f>
        <v>48</v>
      </c>
      <c r="G17" s="60">
        <f>'鹽埕'!G19</f>
        <v>0</v>
      </c>
      <c r="H17" s="60">
        <f>'鹽埕'!H19</f>
        <v>0</v>
      </c>
      <c r="I17" s="60">
        <f>'鹽埕'!I19</f>
        <v>0</v>
      </c>
      <c r="J17" s="60">
        <f>'鹽埕'!J19</f>
        <v>0</v>
      </c>
      <c r="K17" s="60">
        <f>'鹽埕'!K19</f>
        <v>0</v>
      </c>
      <c r="L17" s="54">
        <f>'鹽埕'!L19</f>
        <v>50</v>
      </c>
      <c r="M17" s="105">
        <f>'鹽埕'!M19</f>
        <v>4890.75</v>
      </c>
      <c r="N17" s="131">
        <f>'鹽埕'!N19</f>
        <v>26427</v>
      </c>
      <c r="O17" s="56">
        <f>'鹽埕'!O19</f>
        <v>6</v>
      </c>
      <c r="P17" s="54">
        <f>'鹽埕'!P19</f>
        <v>17</v>
      </c>
      <c r="Q17" s="54">
        <f>'鹽埕'!Q19</f>
        <v>44</v>
      </c>
      <c r="R17" s="54">
        <f>'鹽埕'!R19</f>
        <v>61</v>
      </c>
      <c r="S17" s="105">
        <f>'鹽埕'!S19</f>
        <v>5477.1</v>
      </c>
      <c r="T17" s="52">
        <f>'鹽埕'!T19</f>
        <v>13131.699999999999</v>
      </c>
      <c r="U17" s="52">
        <f>'鹽埕'!U19</f>
        <v>11170.78</v>
      </c>
      <c r="V17" s="77">
        <f>'鹽埕'!V19</f>
        <v>72800</v>
      </c>
      <c r="W17" s="18"/>
      <c r="X17" s="2"/>
    </row>
    <row r="18" spans="1:24" ht="39.75" customHeight="1">
      <c r="A18" s="181" t="s">
        <v>40</v>
      </c>
      <c r="B18" s="58">
        <f>'前鎮'!B20-'前鎮'!B19</f>
        <v>3</v>
      </c>
      <c r="C18" s="58">
        <f>'前鎮'!C20-'前鎮'!C19</f>
        <v>0</v>
      </c>
      <c r="D18" s="58">
        <f>'前鎮'!D20-'前鎮'!D19</f>
        <v>0</v>
      </c>
      <c r="E18" s="58">
        <f>'前鎮'!E20-'前鎮'!E19</f>
        <v>0</v>
      </c>
      <c r="F18" s="58">
        <f>'前鎮'!F20-'前鎮'!F19</f>
        <v>83</v>
      </c>
      <c r="G18" s="58">
        <f>'前鎮'!G20-'前鎮'!G19</f>
        <v>113</v>
      </c>
      <c r="H18" s="58">
        <f>'前鎮'!H20-'前鎮'!H19</f>
        <v>73</v>
      </c>
      <c r="I18" s="58">
        <f>'前鎮'!I20-'前鎮'!I19</f>
        <v>0</v>
      </c>
      <c r="J18" s="58">
        <f>'前鎮'!J20-'前鎮'!J19</f>
        <v>0</v>
      </c>
      <c r="K18" s="58">
        <f>'前鎮'!K20-'前鎮'!K19</f>
        <v>0</v>
      </c>
      <c r="L18" s="58">
        <f>'前鎮'!L20-'前鎮'!L19</f>
        <v>269</v>
      </c>
      <c r="M18" s="115">
        <f>'前鎮'!M20-'前鎮'!M19</f>
        <v>36224.05</v>
      </c>
      <c r="N18" s="129">
        <f>'前鎮'!N20-'前鎮'!N19</f>
        <v>135340</v>
      </c>
      <c r="O18" s="58">
        <f>'前鎮'!O20-'前鎮'!O19</f>
        <v>31</v>
      </c>
      <c r="P18" s="58">
        <f>'前鎮'!P20-'前鎮'!P19</f>
        <v>235</v>
      </c>
      <c r="Q18" s="58">
        <f>'前鎮'!Q20-'前鎮'!Q19</f>
        <v>194</v>
      </c>
      <c r="R18" s="58">
        <f>'前鎮'!R20-'前鎮'!R19</f>
        <v>429</v>
      </c>
      <c r="S18" s="115">
        <f>'前鎮'!S20-'前鎮'!S19</f>
        <v>38388.799999999996</v>
      </c>
      <c r="T18" s="53">
        <f>'前鎮'!T20-'前鎮'!T19</f>
        <v>94796.82999999999</v>
      </c>
      <c r="U18" s="53">
        <f>'前鎮'!U20-'前鎮'!U19</f>
        <v>86163.8</v>
      </c>
      <c r="V18" s="78">
        <f>'前鎮'!V20-'前鎮'!V19</f>
        <v>489690</v>
      </c>
      <c r="W18" s="146"/>
      <c r="X18" s="2"/>
    </row>
    <row r="19" spans="1:24" ht="39.75" customHeight="1">
      <c r="A19" s="182"/>
      <c r="B19" s="100">
        <f>'前鎮'!B19</f>
        <v>1</v>
      </c>
      <c r="C19" s="101">
        <f>'前鎮'!C19</f>
        <v>6</v>
      </c>
      <c r="D19" s="101">
        <f>'前鎮'!D19</f>
        <v>0</v>
      </c>
      <c r="E19" s="101">
        <f>'前鎮'!E19</f>
        <v>0</v>
      </c>
      <c r="F19" s="101">
        <f>'前鎮'!F19</f>
        <v>48</v>
      </c>
      <c r="G19" s="101">
        <f>'前鎮'!G19</f>
        <v>40</v>
      </c>
      <c r="H19" s="101">
        <f>'前鎮'!H19</f>
        <v>3</v>
      </c>
      <c r="I19" s="101">
        <f>'前鎮'!I19</f>
        <v>0</v>
      </c>
      <c r="J19" s="101">
        <f>'前鎮'!J19</f>
        <v>0</v>
      </c>
      <c r="K19" s="101">
        <f>'前鎮'!K19</f>
        <v>0</v>
      </c>
      <c r="L19" s="101">
        <f>'前鎮'!L19</f>
        <v>97</v>
      </c>
      <c r="M19" s="104">
        <f>'前鎮'!M19</f>
        <v>10937.6</v>
      </c>
      <c r="N19" s="130">
        <f>'前鎮'!N19</f>
        <v>35580</v>
      </c>
      <c r="O19" s="101">
        <f>'前鎮'!O19</f>
        <v>1</v>
      </c>
      <c r="P19" s="101">
        <f>'前鎮'!P19</f>
        <v>0</v>
      </c>
      <c r="Q19" s="101">
        <f>'前鎮'!Q19</f>
        <v>13</v>
      </c>
      <c r="R19" s="101">
        <f>'前鎮'!R19</f>
        <v>13</v>
      </c>
      <c r="S19" s="104">
        <f>'前鎮'!S19</f>
        <v>889.15</v>
      </c>
      <c r="T19" s="116">
        <f>'前鎮'!T19</f>
        <v>1838.37</v>
      </c>
      <c r="U19" s="116">
        <f>'前鎮'!U19</f>
        <v>1598.39</v>
      </c>
      <c r="V19" s="113">
        <f>'前鎮'!V19</f>
        <v>9100</v>
      </c>
      <c r="W19" s="147" t="str">
        <f>'前鎮'!W19</f>
        <v>大樓、透天綜合案</v>
      </c>
      <c r="X19" s="2"/>
    </row>
    <row r="20" spans="1:24" ht="39.75" customHeight="1">
      <c r="A20" s="7" t="s">
        <v>41</v>
      </c>
      <c r="B20" s="59">
        <f>'小港'!B19</f>
        <v>1</v>
      </c>
      <c r="C20" s="60">
        <f>'小港'!C19</f>
        <v>0</v>
      </c>
      <c r="D20" s="60">
        <f>'小港'!D19</f>
        <v>0</v>
      </c>
      <c r="E20" s="60">
        <f>'小港'!E19</f>
        <v>0</v>
      </c>
      <c r="F20" s="60">
        <f>'小港'!F19</f>
        <v>12</v>
      </c>
      <c r="G20" s="60">
        <f>'小港'!G19</f>
        <v>63</v>
      </c>
      <c r="H20" s="60">
        <f>'小港'!H19</f>
        <v>0</v>
      </c>
      <c r="I20" s="60">
        <f>'小港'!I19</f>
        <v>0</v>
      </c>
      <c r="J20" s="60">
        <f>'小港'!J19</f>
        <v>0</v>
      </c>
      <c r="K20" s="60">
        <f>'小港'!K19</f>
        <v>0</v>
      </c>
      <c r="L20" s="54">
        <f>'小港'!L19</f>
        <v>75</v>
      </c>
      <c r="M20" s="105">
        <f>'小港'!M19</f>
        <v>8276.49</v>
      </c>
      <c r="N20" s="35">
        <f>'小港'!N19</f>
        <v>23500</v>
      </c>
      <c r="O20" s="56">
        <f>'小港'!O19</f>
        <v>51</v>
      </c>
      <c r="P20" s="54">
        <f>'小港'!P19</f>
        <v>148</v>
      </c>
      <c r="Q20" s="54">
        <f>'小港'!Q19</f>
        <v>329</v>
      </c>
      <c r="R20" s="54">
        <f>'小港'!R19</f>
        <v>477</v>
      </c>
      <c r="S20" s="52">
        <f>'小港'!S19</f>
        <v>49380.99999999999</v>
      </c>
      <c r="T20" s="52">
        <f>'小港'!T19</f>
        <v>87354.91999999998</v>
      </c>
      <c r="U20" s="52">
        <f>'小港'!U19</f>
        <v>78590.59</v>
      </c>
      <c r="V20" s="77">
        <f>'小港'!V19</f>
        <v>315960</v>
      </c>
      <c r="W20" s="20"/>
      <c r="X20" s="2"/>
    </row>
    <row r="21" spans="1:23" s="3" customFormat="1" ht="49.5" customHeight="1" thickBot="1">
      <c r="A21" s="5" t="s">
        <v>82</v>
      </c>
      <c r="B21" s="61">
        <f aca="true" t="shared" si="0" ref="B21:V21">SUM(B7:B20)</f>
        <v>46</v>
      </c>
      <c r="C21" s="62">
        <f t="shared" si="0"/>
        <v>175</v>
      </c>
      <c r="D21" s="62">
        <f t="shared" si="0"/>
        <v>154</v>
      </c>
      <c r="E21" s="62">
        <f t="shared" si="0"/>
        <v>474</v>
      </c>
      <c r="F21" s="62">
        <f t="shared" si="0"/>
        <v>1514</v>
      </c>
      <c r="G21" s="62">
        <f t="shared" si="0"/>
        <v>2358</v>
      </c>
      <c r="H21" s="62">
        <f t="shared" si="0"/>
        <v>2010</v>
      </c>
      <c r="I21" s="62">
        <f t="shared" si="0"/>
        <v>95</v>
      </c>
      <c r="J21" s="62">
        <f t="shared" si="0"/>
        <v>24</v>
      </c>
      <c r="K21" s="62">
        <f t="shared" si="0"/>
        <v>18</v>
      </c>
      <c r="L21" s="62">
        <f t="shared" si="0"/>
        <v>6822</v>
      </c>
      <c r="M21" s="67">
        <f t="shared" si="0"/>
        <v>966926.19</v>
      </c>
      <c r="N21" s="127">
        <f t="shared" si="0"/>
        <v>4444018.57</v>
      </c>
      <c r="O21" s="88">
        <f>SUM(O7:O20)</f>
        <v>301</v>
      </c>
      <c r="P21" s="89">
        <f t="shared" si="0"/>
        <v>1374</v>
      </c>
      <c r="Q21" s="89">
        <f t="shared" si="0"/>
        <v>1957</v>
      </c>
      <c r="R21" s="89">
        <f t="shared" si="0"/>
        <v>3331</v>
      </c>
      <c r="S21" s="68">
        <f t="shared" si="0"/>
        <v>334337.0400000001</v>
      </c>
      <c r="T21" s="68">
        <f t="shared" si="0"/>
        <v>768164.54</v>
      </c>
      <c r="U21" s="68">
        <f t="shared" si="0"/>
        <v>689282.9799999999</v>
      </c>
      <c r="V21" s="135">
        <f t="shared" si="0"/>
        <v>3990033.65</v>
      </c>
      <c r="W21" s="69"/>
    </row>
  </sheetData>
  <mergeCells count="27">
    <mergeCell ref="A18:A19"/>
    <mergeCell ref="A14:A15"/>
    <mergeCell ref="A11:A12"/>
    <mergeCell ref="A8:A9"/>
    <mergeCell ref="D5:D6"/>
    <mergeCell ref="C5:C6"/>
    <mergeCell ref="E5:K5"/>
    <mergeCell ref="L5:L6"/>
    <mergeCell ref="S4:S6"/>
    <mergeCell ref="P5:P6"/>
    <mergeCell ref="Q5:Q6"/>
    <mergeCell ref="O3:V3"/>
    <mergeCell ref="V4:V6"/>
    <mergeCell ref="U4:U6"/>
    <mergeCell ref="R5:R6"/>
    <mergeCell ref="T4:T6"/>
    <mergeCell ref="P4:R4"/>
    <mergeCell ref="A1:W1"/>
    <mergeCell ref="A2:W2"/>
    <mergeCell ref="W3:W6"/>
    <mergeCell ref="A4:A6"/>
    <mergeCell ref="B4:B6"/>
    <mergeCell ref="C4:L4"/>
    <mergeCell ref="M4:M6"/>
    <mergeCell ref="N4:N6"/>
    <mergeCell ref="O4:O6"/>
    <mergeCell ref="B3:N3"/>
  </mergeCells>
  <printOptions horizontalCentered="1"/>
  <pageMargins left="0.31496062992125984" right="0.31496062992125984" top="0.7874015748031497" bottom="0.5905511811023623" header="0.5118110236220472" footer="0.31496062992125984"/>
  <pageSetup fitToHeight="1" fitToWidth="1" horizontalDpi="720" verticalDpi="72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A20"/>
  <sheetViews>
    <sheetView workbookViewId="0" topLeftCell="A1">
      <pane ySplit="6" topLeftCell="BM11" activePane="bottomLeft" state="frozen"/>
      <selection pane="topLeft" activeCell="A1" sqref="A1"/>
      <selection pane="bottomLeft" activeCell="G14" sqref="G14"/>
    </sheetView>
  </sheetViews>
  <sheetFormatPr defaultColWidth="9.00390625" defaultRowHeight="16.5"/>
  <cols>
    <col min="1" max="1" width="7.75390625" style="0" customWidth="1"/>
    <col min="2" max="2" width="4.625" style="0" customWidth="1"/>
    <col min="3" max="6" width="5.375" style="0" customWidth="1"/>
    <col min="7" max="7" width="6.875" style="0" customWidth="1"/>
    <col min="8" max="11" width="5.375" style="0" customWidth="1"/>
    <col min="12" max="12" width="6.875" style="0" customWidth="1"/>
    <col min="13" max="13" width="11.875" style="0" customWidth="1"/>
    <col min="14" max="14" width="9.875" style="0" customWidth="1"/>
    <col min="15" max="15" width="4.625" style="0" customWidth="1"/>
    <col min="16" max="17" width="5.875" style="0" customWidth="1"/>
    <col min="18" max="18" width="6.375" style="0" customWidth="1"/>
    <col min="19" max="19" width="11.375" style="0" customWidth="1"/>
    <col min="20" max="20" width="11.625" style="0" customWidth="1"/>
    <col min="21" max="21" width="11.00390625" style="0" customWidth="1"/>
    <col min="22" max="22" width="12.375" style="0" customWidth="1"/>
    <col min="23" max="23" width="11.50390625" style="0" customWidth="1"/>
    <col min="26" max="16384" width="0" style="0" hidden="1" customWidth="1"/>
  </cols>
  <sheetData>
    <row r="1" spans="1:23" ht="34.5" customHeight="1">
      <c r="A1" s="150" t="s">
        <v>90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</row>
    <row r="2" spans="1:23" ht="28.5" customHeight="1" thickBot="1">
      <c r="A2" s="151" t="str">
        <f>'楠梓'!A2</f>
        <v>(自95年1月1日至95年12月31日止)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</row>
    <row r="3" spans="1:23" s="3" customFormat="1" ht="24.75" customHeight="1">
      <c r="A3" s="44" t="s">
        <v>81</v>
      </c>
      <c r="B3" s="152" t="s">
        <v>50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  <c r="O3" s="175" t="s">
        <v>51</v>
      </c>
      <c r="P3" s="153"/>
      <c r="Q3" s="153"/>
      <c r="R3" s="153"/>
      <c r="S3" s="153"/>
      <c r="T3" s="153"/>
      <c r="U3" s="153"/>
      <c r="V3" s="176"/>
      <c r="W3" s="178" t="s">
        <v>86</v>
      </c>
    </row>
    <row r="4" spans="1:23" s="3" customFormat="1" ht="21.75" customHeight="1">
      <c r="A4" s="155" t="s">
        <v>80</v>
      </c>
      <c r="B4" s="168" t="s">
        <v>52</v>
      </c>
      <c r="C4" s="165" t="s">
        <v>53</v>
      </c>
      <c r="D4" s="166"/>
      <c r="E4" s="166"/>
      <c r="F4" s="166"/>
      <c r="G4" s="166"/>
      <c r="H4" s="166"/>
      <c r="I4" s="166"/>
      <c r="J4" s="166"/>
      <c r="K4" s="166"/>
      <c r="L4" s="167"/>
      <c r="M4" s="158" t="s">
        <v>79</v>
      </c>
      <c r="N4" s="170" t="s">
        <v>75</v>
      </c>
      <c r="O4" s="156" t="s">
        <v>52</v>
      </c>
      <c r="P4" s="174" t="s">
        <v>53</v>
      </c>
      <c r="Q4" s="174"/>
      <c r="R4" s="174"/>
      <c r="S4" s="158" t="s">
        <v>76</v>
      </c>
      <c r="T4" s="158" t="s">
        <v>77</v>
      </c>
      <c r="U4" s="158" t="s">
        <v>78</v>
      </c>
      <c r="V4" s="158" t="s">
        <v>74</v>
      </c>
      <c r="W4" s="179"/>
    </row>
    <row r="5" spans="1:23" s="3" customFormat="1" ht="21.75" customHeight="1">
      <c r="A5" s="155"/>
      <c r="B5" s="177"/>
      <c r="C5" s="157" t="s">
        <v>54</v>
      </c>
      <c r="D5" s="168" t="s">
        <v>55</v>
      </c>
      <c r="E5" s="165" t="s">
        <v>56</v>
      </c>
      <c r="F5" s="166"/>
      <c r="G5" s="166"/>
      <c r="H5" s="166"/>
      <c r="I5" s="166"/>
      <c r="J5" s="166"/>
      <c r="K5" s="167"/>
      <c r="L5" s="157" t="s">
        <v>57</v>
      </c>
      <c r="M5" s="158"/>
      <c r="N5" s="170"/>
      <c r="O5" s="156"/>
      <c r="P5" s="157" t="s">
        <v>54</v>
      </c>
      <c r="Q5" s="157" t="s">
        <v>58</v>
      </c>
      <c r="R5" s="157" t="s">
        <v>57</v>
      </c>
      <c r="S5" s="158"/>
      <c r="T5" s="158"/>
      <c r="U5" s="158"/>
      <c r="V5" s="158"/>
      <c r="W5" s="179"/>
    </row>
    <row r="6" spans="1:23" s="3" customFormat="1" ht="21.75" customHeight="1">
      <c r="A6" s="155"/>
      <c r="B6" s="169"/>
      <c r="C6" s="157"/>
      <c r="D6" s="169"/>
      <c r="E6" s="40" t="s">
        <v>5</v>
      </c>
      <c r="F6" s="40" t="s">
        <v>0</v>
      </c>
      <c r="G6" s="40" t="s">
        <v>17</v>
      </c>
      <c r="H6" s="40" t="s">
        <v>18</v>
      </c>
      <c r="I6" s="40" t="s">
        <v>19</v>
      </c>
      <c r="J6" s="40" t="s">
        <v>101</v>
      </c>
      <c r="K6" s="41" t="s">
        <v>59</v>
      </c>
      <c r="L6" s="157"/>
      <c r="M6" s="158"/>
      <c r="N6" s="170"/>
      <c r="O6" s="156"/>
      <c r="P6" s="157"/>
      <c r="Q6" s="157"/>
      <c r="R6" s="157"/>
      <c r="S6" s="158"/>
      <c r="T6" s="158"/>
      <c r="U6" s="158"/>
      <c r="V6" s="158"/>
      <c r="W6" s="180"/>
    </row>
    <row r="7" spans="1:27" ht="33" customHeight="1">
      <c r="A7" s="7" t="s">
        <v>20</v>
      </c>
      <c r="B7" s="31">
        <f>'[1]1月'!F$15</f>
        <v>0</v>
      </c>
      <c r="C7" s="31"/>
      <c r="D7" s="31"/>
      <c r="E7" s="31"/>
      <c r="F7" s="31"/>
      <c r="G7" s="31"/>
      <c r="H7" s="31"/>
      <c r="I7" s="31"/>
      <c r="J7" s="31"/>
      <c r="K7" s="31"/>
      <c r="L7" s="31">
        <f>'[1]1月'!O$15</f>
        <v>0</v>
      </c>
      <c r="M7" s="17">
        <f>'[1]1月'!P$15</f>
        <v>0</v>
      </c>
      <c r="N7" s="35">
        <f>'[1]1月'!Q$15</f>
        <v>0</v>
      </c>
      <c r="O7" s="84">
        <f>'[1]1月'!R$15</f>
        <v>4</v>
      </c>
      <c r="P7" s="31">
        <f>'[1]1月'!S$15</f>
        <v>30</v>
      </c>
      <c r="Q7" s="31">
        <f>'[1]1月'!T$15</f>
        <v>27</v>
      </c>
      <c r="R7" s="31">
        <f>'[1]1月'!U$15</f>
        <v>57</v>
      </c>
      <c r="S7" s="45">
        <f>'[1]1月'!V$15</f>
        <v>6839.620000000001</v>
      </c>
      <c r="T7" s="45">
        <f>'[1]1月'!W$15</f>
        <v>18484.05</v>
      </c>
      <c r="U7" s="45">
        <f>'[1]1月'!X$15</f>
        <v>16894.280000000002</v>
      </c>
      <c r="V7" s="91">
        <f>'[1]1月'!Y$15</f>
        <v>126920</v>
      </c>
      <c r="W7" s="80"/>
      <c r="X7" s="2"/>
      <c r="AA7" s="11"/>
    </row>
    <row r="8" spans="1:24" ht="33" customHeight="1">
      <c r="A8" s="7" t="s">
        <v>21</v>
      </c>
      <c r="B8" s="32">
        <f>'[1]2月'!F$18</f>
        <v>0</v>
      </c>
      <c r="C8" s="32"/>
      <c r="D8" s="32"/>
      <c r="E8" s="32"/>
      <c r="F8" s="32"/>
      <c r="G8" s="32"/>
      <c r="H8" s="32"/>
      <c r="I8" s="32"/>
      <c r="J8" s="32"/>
      <c r="K8" s="32"/>
      <c r="L8" s="32">
        <f>'[1]2月'!O$18</f>
        <v>0</v>
      </c>
      <c r="M8" s="17">
        <f>'[1]2月'!P$18</f>
        <v>0</v>
      </c>
      <c r="N8" s="35">
        <f>'[1]2月'!Q$18</f>
        <v>0</v>
      </c>
      <c r="O8" s="84">
        <f>'[1]2月'!R$18</f>
        <v>5</v>
      </c>
      <c r="P8" s="31">
        <f>'[1]2月'!S$18</f>
        <v>32</v>
      </c>
      <c r="Q8" s="31">
        <f>'[1]2月'!T$18</f>
        <v>8</v>
      </c>
      <c r="R8" s="31">
        <f>'[1]2月'!U$18</f>
        <v>40</v>
      </c>
      <c r="S8" s="45">
        <f>'[1]2月'!V$18</f>
        <v>4663.66</v>
      </c>
      <c r="T8" s="45">
        <f>'[1]2月'!W$18</f>
        <v>12424.64</v>
      </c>
      <c r="U8" s="45">
        <f>'[1]2月'!X$18</f>
        <v>11013.12</v>
      </c>
      <c r="V8" s="91">
        <f>'[1]2月'!Y$18</f>
        <v>89690</v>
      </c>
      <c r="W8" s="80"/>
      <c r="X8" s="2"/>
    </row>
    <row r="9" spans="1:24" ht="33" customHeight="1">
      <c r="A9" s="181" t="s">
        <v>22</v>
      </c>
      <c r="B9" s="32">
        <f>'[1]3月'!F$18</f>
        <v>0</v>
      </c>
      <c r="C9" s="32"/>
      <c r="D9" s="32"/>
      <c r="E9" s="32"/>
      <c r="F9" s="32"/>
      <c r="G9" s="32"/>
      <c r="H9" s="32"/>
      <c r="I9" s="32"/>
      <c r="J9" s="32"/>
      <c r="K9" s="32"/>
      <c r="L9" s="32">
        <f>'[1]3月'!P$18</f>
        <v>0</v>
      </c>
      <c r="M9" s="92">
        <f>'[1]3月'!Q$18</f>
        <v>0</v>
      </c>
      <c r="N9" s="93">
        <f>'[1]3月'!R$18</f>
        <v>0</v>
      </c>
      <c r="O9" s="86">
        <f>'[1]3月'!S$18</f>
        <v>4</v>
      </c>
      <c r="P9" s="32">
        <f>'[1]3月'!T$18</f>
        <v>10</v>
      </c>
      <c r="Q9" s="32">
        <f>'[1]3月'!U$18</f>
        <v>15</v>
      </c>
      <c r="R9" s="32">
        <f>'[1]3月'!V$18</f>
        <v>25</v>
      </c>
      <c r="S9" s="46">
        <f>'[1]3月'!W$18</f>
        <v>3034.66</v>
      </c>
      <c r="T9" s="46">
        <f>'[1]3月'!X$18</f>
        <v>7507.46</v>
      </c>
      <c r="U9" s="46">
        <f>'[1]3月'!Y$18</f>
        <v>6526.01</v>
      </c>
      <c r="V9" s="90">
        <f>'[1]3月'!Z$18</f>
        <v>47200</v>
      </c>
      <c r="W9" s="85"/>
      <c r="X9" s="2"/>
    </row>
    <row r="10" spans="1:24" ht="33" customHeight="1">
      <c r="A10" s="182"/>
      <c r="B10" s="73">
        <f>'[1]3月'!F$20</f>
        <v>1</v>
      </c>
      <c r="C10" s="74">
        <f>'[1]3月'!G$20</f>
        <v>20</v>
      </c>
      <c r="D10" s="74">
        <f>'[1]3月'!H$20</f>
        <v>0</v>
      </c>
      <c r="E10" s="74">
        <f>'[1]3月'!I$20</f>
        <v>0</v>
      </c>
      <c r="F10" s="74">
        <f>'[1]3月'!J$20</f>
        <v>158</v>
      </c>
      <c r="G10" s="74">
        <f>'[1]3月'!K$20</f>
        <v>253</v>
      </c>
      <c r="H10" s="74">
        <f>'[1]3月'!L$20</f>
        <v>273</v>
      </c>
      <c r="I10" s="74">
        <f>'[1]3月'!M$20</f>
        <v>0</v>
      </c>
      <c r="J10" s="74">
        <f>'[1]3月'!N$20</f>
        <v>0</v>
      </c>
      <c r="K10" s="74">
        <f>'[1]3月'!O$20</f>
        <v>0</v>
      </c>
      <c r="L10" s="74">
        <f>'[1]3月'!P$20</f>
        <v>704</v>
      </c>
      <c r="M10" s="75">
        <f>'[1]3月'!Q$20</f>
        <v>91241.44</v>
      </c>
      <c r="N10" s="94">
        <f>'[1]3月'!R$20</f>
        <v>262978</v>
      </c>
      <c r="O10" s="87">
        <f>'[1]3月'!S$20</f>
        <v>1</v>
      </c>
      <c r="P10" s="73">
        <f>'[1]3月'!T$20</f>
        <v>22</v>
      </c>
      <c r="Q10" s="74">
        <f>'[1]3月'!U$20</f>
        <v>0</v>
      </c>
      <c r="R10" s="74">
        <f>'[1]3月'!V$20</f>
        <v>22</v>
      </c>
      <c r="S10" s="95">
        <f>'[1]3月'!W$20</f>
        <v>1931</v>
      </c>
      <c r="T10" s="95">
        <f>'[1]3月'!X$20</f>
        <v>5057.33</v>
      </c>
      <c r="U10" s="95">
        <f>'[1]3月'!Y$20</f>
        <v>4790.97</v>
      </c>
      <c r="V10" s="96">
        <f>'[1]3月'!Z$20</f>
        <v>30800</v>
      </c>
      <c r="W10" s="114" t="str">
        <f>'[1]3月'!AA$20</f>
        <v>大樓、透天綜合案</v>
      </c>
      <c r="X10" s="2"/>
    </row>
    <row r="11" spans="1:24" ht="33" customHeight="1">
      <c r="A11" s="7" t="s">
        <v>23</v>
      </c>
      <c r="B11" s="31">
        <f>'[1]4月'!F$15</f>
        <v>0</v>
      </c>
      <c r="C11" s="31"/>
      <c r="D11" s="31"/>
      <c r="E11" s="31"/>
      <c r="F11" s="31"/>
      <c r="G11" s="31"/>
      <c r="H11" s="31"/>
      <c r="I11" s="31"/>
      <c r="J11" s="31"/>
      <c r="K11" s="31"/>
      <c r="L11" s="32">
        <f>'[1]4月'!O$15</f>
        <v>0</v>
      </c>
      <c r="M11" s="17">
        <f>'[1]4月'!P$15</f>
        <v>0</v>
      </c>
      <c r="N11" s="35">
        <f>'[1]4月'!Q$15</f>
        <v>0</v>
      </c>
      <c r="O11" s="31">
        <f>'[1]4月'!R$15</f>
        <v>4</v>
      </c>
      <c r="P11" s="31">
        <f>'[1]4月'!S$15</f>
        <v>24</v>
      </c>
      <c r="Q11" s="31">
        <f>'[1]4月'!T$15</f>
        <v>42</v>
      </c>
      <c r="R11" s="31">
        <f>'[1]4月'!U$15</f>
        <v>66</v>
      </c>
      <c r="S11" s="45">
        <f>'[1]4月'!V$15</f>
        <v>6537.7</v>
      </c>
      <c r="T11" s="45">
        <f>'[1]4月'!W$15</f>
        <v>14387</v>
      </c>
      <c r="U11" s="45">
        <f>'[1]4月'!X$15</f>
        <v>12511.290000000003</v>
      </c>
      <c r="V11" s="91">
        <f>'[1]4月'!Y$15</f>
        <v>62050</v>
      </c>
      <c r="W11" s="80"/>
      <c r="X11" s="2"/>
    </row>
    <row r="12" spans="1:24" ht="33" customHeight="1">
      <c r="A12" s="7" t="s">
        <v>24</v>
      </c>
      <c r="B12" s="31">
        <f>'[1]5月'!F$21</f>
        <v>0</v>
      </c>
      <c r="C12" s="31"/>
      <c r="D12" s="31"/>
      <c r="E12" s="31"/>
      <c r="F12" s="31"/>
      <c r="G12" s="31"/>
      <c r="H12" s="31"/>
      <c r="I12" s="31"/>
      <c r="J12" s="31"/>
      <c r="K12" s="31"/>
      <c r="L12" s="32">
        <f>'[1]5月'!P$21</f>
        <v>0</v>
      </c>
      <c r="M12" s="17">
        <f>'[1]5月'!Q$21</f>
        <v>0</v>
      </c>
      <c r="N12" s="35">
        <f>'[1]5月'!R$21</f>
        <v>0</v>
      </c>
      <c r="O12" s="31">
        <f>'[1]5月'!S$21</f>
        <v>5</v>
      </c>
      <c r="P12" s="31">
        <f>'[1]5月'!T$21</f>
        <v>16</v>
      </c>
      <c r="Q12" s="31">
        <f>'[1]5月'!U$21</f>
        <v>18</v>
      </c>
      <c r="R12" s="31">
        <f>'[1]5月'!V$21</f>
        <v>34</v>
      </c>
      <c r="S12" s="45">
        <f>'[1]5月'!W$21</f>
        <v>3761.1900000000005</v>
      </c>
      <c r="T12" s="45">
        <f>'[1]5月'!X$21</f>
        <v>9723.48</v>
      </c>
      <c r="U12" s="45">
        <f>'[1]5月'!Y$21</f>
        <v>8811.5</v>
      </c>
      <c r="V12" s="91">
        <f>'[1]5月'!Z$21</f>
        <v>67840</v>
      </c>
      <c r="W12" s="80"/>
      <c r="X12" s="2"/>
    </row>
    <row r="13" spans="1:24" ht="33" customHeight="1">
      <c r="A13" s="7" t="s">
        <v>25</v>
      </c>
      <c r="B13" s="31">
        <f>'[1]6月'!F$18</f>
        <v>2</v>
      </c>
      <c r="C13" s="31">
        <f>'[1]6月'!G$18</f>
        <v>12</v>
      </c>
      <c r="D13" s="31">
        <f>'[1]6月'!H$18</f>
        <v>0</v>
      </c>
      <c r="E13" s="31">
        <f>'[1]6月'!I$18</f>
        <v>0</v>
      </c>
      <c r="F13" s="31">
        <f>'[1]6月'!J$18</f>
        <v>112</v>
      </c>
      <c r="G13" s="31">
        <f>'[1]6月'!K$18</f>
        <v>252</v>
      </c>
      <c r="H13" s="31">
        <f>'[1]6月'!L$18</f>
        <v>88</v>
      </c>
      <c r="I13" s="31">
        <f>'[1]6月'!M$18</f>
        <v>0</v>
      </c>
      <c r="J13" s="31">
        <f>'[1]6月'!N$18</f>
        <v>0</v>
      </c>
      <c r="K13" s="31">
        <f>'[1]6月'!O$18</f>
        <v>8</v>
      </c>
      <c r="L13" s="31">
        <f>'[1]6月'!P$18</f>
        <v>472</v>
      </c>
      <c r="M13" s="45">
        <f>'[1]6月'!Q$18</f>
        <v>55680.44</v>
      </c>
      <c r="N13" s="34">
        <f>'[1]6月'!R$18</f>
        <v>190000</v>
      </c>
      <c r="O13" s="31">
        <f>'[1]6月'!S$18</f>
        <v>3</v>
      </c>
      <c r="P13" s="31">
        <f>'[1]6月'!T$18</f>
        <v>17</v>
      </c>
      <c r="Q13" s="31">
        <f>'[1]6月'!U$18</f>
        <v>8</v>
      </c>
      <c r="R13" s="31">
        <f>'[1]6月'!V$18</f>
        <v>25</v>
      </c>
      <c r="S13" s="45">
        <f>'[1]6月'!W$18</f>
        <v>3859.4</v>
      </c>
      <c r="T13" s="45">
        <f>'[1]6月'!X$18</f>
        <v>9917.58</v>
      </c>
      <c r="U13" s="45">
        <f>'[1]6月'!Y$18</f>
        <v>9141.3</v>
      </c>
      <c r="V13" s="91">
        <f>'[1]6月'!Z$18</f>
        <v>76300</v>
      </c>
      <c r="W13" s="80"/>
      <c r="X13" s="2"/>
    </row>
    <row r="14" spans="1:24" ht="33" customHeight="1">
      <c r="A14" s="7" t="s">
        <v>26</v>
      </c>
      <c r="B14" s="31">
        <f>'[1]7月'!F$19</f>
        <v>0</v>
      </c>
      <c r="C14" s="31"/>
      <c r="D14" s="31"/>
      <c r="E14" s="31"/>
      <c r="F14" s="31"/>
      <c r="G14" s="31"/>
      <c r="H14" s="31"/>
      <c r="I14" s="31"/>
      <c r="J14" s="31"/>
      <c r="K14" s="31"/>
      <c r="L14" s="31">
        <f>'[1]7月'!O$19</f>
        <v>0</v>
      </c>
      <c r="M14" s="17">
        <f>'[1]7月'!P$19</f>
        <v>0</v>
      </c>
      <c r="N14" s="35">
        <f>'[1]7月'!Q$19</f>
        <v>0</v>
      </c>
      <c r="O14" s="31">
        <f>'[1]7月'!R$19</f>
        <v>7</v>
      </c>
      <c r="P14" s="31">
        <f>'[1]7月'!S$19</f>
        <v>8</v>
      </c>
      <c r="Q14" s="31">
        <f>'[1]7月'!T$19</f>
        <v>61</v>
      </c>
      <c r="R14" s="31">
        <f>'[1]7月'!U$19</f>
        <v>69</v>
      </c>
      <c r="S14" s="45">
        <f>'[1]7月'!V$19</f>
        <v>6615.34</v>
      </c>
      <c r="T14" s="45">
        <f>'[1]7月'!W$19</f>
        <v>15813.16</v>
      </c>
      <c r="U14" s="45">
        <f>'[1]7月'!X$19</f>
        <v>13978.619999999999</v>
      </c>
      <c r="V14" s="91">
        <f>'[1]7月'!Y$19</f>
        <v>76950</v>
      </c>
      <c r="W14" s="80"/>
      <c r="X14" s="1"/>
    </row>
    <row r="15" spans="1:24" ht="33" customHeight="1">
      <c r="A15" s="63" t="s">
        <v>27</v>
      </c>
      <c r="B15" s="29">
        <f>'[1]8月'!F$21</f>
        <v>0</v>
      </c>
      <c r="C15" s="29"/>
      <c r="D15" s="29"/>
      <c r="E15" s="29"/>
      <c r="F15" s="29"/>
      <c r="G15" s="29"/>
      <c r="H15" s="29"/>
      <c r="I15" s="29"/>
      <c r="J15" s="29"/>
      <c r="K15" s="29"/>
      <c r="L15" s="29">
        <f>'[1]8月'!O$21</f>
        <v>0</v>
      </c>
      <c r="M15" s="17">
        <f>'[1]8月'!P$21</f>
        <v>0</v>
      </c>
      <c r="N15" s="35">
        <f>'[1]8月'!Q$21</f>
        <v>0</v>
      </c>
      <c r="O15" s="29">
        <f>'[1]8月'!R$21</f>
        <v>5</v>
      </c>
      <c r="P15" s="29">
        <f>'[1]8月'!S$21</f>
        <v>42</v>
      </c>
      <c r="Q15" s="29">
        <f>'[1]8月'!T$21</f>
        <v>8</v>
      </c>
      <c r="R15" s="29">
        <f>'[1]8月'!U$21</f>
        <v>50</v>
      </c>
      <c r="S15" s="45">
        <f>'[1]8月'!V$21</f>
        <v>5203.2699999999995</v>
      </c>
      <c r="T15" s="45">
        <f>'[1]8月'!W$21</f>
        <v>13071.83</v>
      </c>
      <c r="U15" s="45">
        <f>'[1]8月'!X$21</f>
        <v>11440.59</v>
      </c>
      <c r="V15" s="91">
        <f>'[1]8月'!Y$21</f>
        <v>72950</v>
      </c>
      <c r="W15" s="85"/>
      <c r="X15" s="1"/>
    </row>
    <row r="16" spans="1:24" ht="33" customHeight="1">
      <c r="A16" s="7" t="s">
        <v>2</v>
      </c>
      <c r="B16" s="31">
        <f>'[1]9月'!F$12</f>
        <v>0</v>
      </c>
      <c r="C16" s="31"/>
      <c r="D16" s="31"/>
      <c r="E16" s="31"/>
      <c r="F16" s="31"/>
      <c r="G16" s="31"/>
      <c r="H16" s="31"/>
      <c r="I16" s="31"/>
      <c r="J16" s="31"/>
      <c r="K16" s="31"/>
      <c r="L16" s="31">
        <f>'[1]9月'!O$12</f>
        <v>0</v>
      </c>
      <c r="M16" s="17">
        <f>'[1]9月'!P$12</f>
        <v>0</v>
      </c>
      <c r="N16" s="35">
        <f>'[1]9月'!Q$12</f>
        <v>0</v>
      </c>
      <c r="O16" s="31">
        <f>'[1]9月'!R$12</f>
        <v>3</v>
      </c>
      <c r="P16" s="31">
        <f>'[1]9月'!S$12</f>
        <v>10</v>
      </c>
      <c r="Q16" s="31">
        <f>'[1]9月'!T$12</f>
        <v>3</v>
      </c>
      <c r="R16" s="31">
        <f>'[1]9月'!U$12</f>
        <v>13</v>
      </c>
      <c r="S16" s="45">
        <f>'[1]9月'!V$12</f>
        <v>2165.98</v>
      </c>
      <c r="T16" s="45">
        <f>'[1]9月'!W$12</f>
        <v>6020.589999999999</v>
      </c>
      <c r="U16" s="45">
        <f>'[1]9月'!X$12</f>
        <v>5471.17</v>
      </c>
      <c r="V16" s="91">
        <f>'[1]9月'!Y$12</f>
        <v>34200</v>
      </c>
      <c r="W16" s="80"/>
      <c r="X16" s="2"/>
    </row>
    <row r="17" spans="1:24" ht="33" customHeight="1">
      <c r="A17" s="7" t="s">
        <v>3</v>
      </c>
      <c r="B17" s="16">
        <f>'[1]10月 '!F$13</f>
        <v>0</v>
      </c>
      <c r="C17" s="16"/>
      <c r="D17" s="16"/>
      <c r="E17" s="16"/>
      <c r="F17" s="16"/>
      <c r="G17" s="16"/>
      <c r="H17" s="16"/>
      <c r="I17" s="16"/>
      <c r="J17" s="16"/>
      <c r="K17" s="16"/>
      <c r="L17" s="16">
        <f>'[1]10月 '!O$13</f>
        <v>0</v>
      </c>
      <c r="M17" s="17">
        <f>'[1]10月 '!P$13</f>
        <v>0</v>
      </c>
      <c r="N17" s="35">
        <f>'[1]10月 '!Q$13</f>
        <v>0</v>
      </c>
      <c r="O17" s="16">
        <f>'[1]10月 '!R$13</f>
        <v>3</v>
      </c>
      <c r="P17" s="16">
        <f>'[1]10月 '!S$13</f>
        <v>6</v>
      </c>
      <c r="Q17" s="16">
        <f>'[1]10月 '!T$13</f>
        <v>4</v>
      </c>
      <c r="R17" s="16">
        <f>'[1]10月 '!U$13</f>
        <v>10</v>
      </c>
      <c r="S17" s="45">
        <f>'[1]10月 '!V$13</f>
        <v>1489.03</v>
      </c>
      <c r="T17" s="45">
        <f>'[1]10月 '!W$13</f>
        <v>3901.23</v>
      </c>
      <c r="U17" s="45">
        <f>'[1]10月 '!X$13</f>
        <v>3604.4700000000003</v>
      </c>
      <c r="V17" s="91">
        <f>'[1]10月 '!Y$13</f>
        <v>19800</v>
      </c>
      <c r="W17" s="80"/>
      <c r="X17" s="2"/>
    </row>
    <row r="18" spans="1:24" ht="33" customHeight="1">
      <c r="A18" s="7" t="s">
        <v>4</v>
      </c>
      <c r="B18" s="16">
        <f>'[1]11月'!F$18</f>
        <v>0</v>
      </c>
      <c r="C18" s="16"/>
      <c r="D18" s="16"/>
      <c r="E18" s="16"/>
      <c r="F18" s="16"/>
      <c r="G18" s="16"/>
      <c r="H18" s="16"/>
      <c r="I18" s="16"/>
      <c r="J18" s="16"/>
      <c r="K18" s="16"/>
      <c r="L18" s="16">
        <f>'[1]11月'!O$18</f>
        <v>0</v>
      </c>
      <c r="M18" s="17">
        <f>'[1]11月'!P$18</f>
        <v>0</v>
      </c>
      <c r="N18" s="35">
        <f>'[1]11月'!Q$18</f>
        <v>0</v>
      </c>
      <c r="O18" s="16">
        <f>'[1]11月'!R$18</f>
        <v>8</v>
      </c>
      <c r="P18" s="16">
        <f>'[1]11月'!S$18</f>
        <v>84</v>
      </c>
      <c r="Q18" s="16">
        <f>'[1]11月'!T$18</f>
        <v>6</v>
      </c>
      <c r="R18" s="16">
        <f>'[1]11月'!U$18</f>
        <v>90</v>
      </c>
      <c r="S18" s="45">
        <f>'[1]11月'!V$18</f>
        <v>11962.960000000001</v>
      </c>
      <c r="T18" s="45">
        <f>'[1]11月'!W$18</f>
        <v>30825.61</v>
      </c>
      <c r="U18" s="45">
        <f>'[1]11月'!X$18</f>
        <v>28478.68</v>
      </c>
      <c r="V18" s="134">
        <f>'[1]11月'!Y$18</f>
        <v>253324.65</v>
      </c>
      <c r="W18" s="80"/>
      <c r="X18" s="2"/>
    </row>
    <row r="19" spans="1:24" ht="33" customHeight="1">
      <c r="A19" s="7" t="s">
        <v>28</v>
      </c>
      <c r="B19" s="16">
        <f>'[1]12月'!F$26</f>
        <v>0</v>
      </c>
      <c r="C19" s="16"/>
      <c r="D19" s="16"/>
      <c r="E19" s="16"/>
      <c r="F19" s="16"/>
      <c r="G19" s="16"/>
      <c r="H19" s="16"/>
      <c r="I19" s="16"/>
      <c r="J19" s="16"/>
      <c r="K19" s="16"/>
      <c r="L19" s="16">
        <f>'[1]12月'!O$26</f>
        <v>0</v>
      </c>
      <c r="M19" s="17">
        <f>'[1]12月'!P$26</f>
        <v>0</v>
      </c>
      <c r="N19" s="35">
        <f>'[1]12月'!Q$26</f>
        <v>0</v>
      </c>
      <c r="O19" s="16">
        <f>'[1]12月'!R$26</f>
        <v>8</v>
      </c>
      <c r="P19" s="16">
        <f>'[1]12月'!S$26</f>
        <v>21</v>
      </c>
      <c r="Q19" s="16">
        <f>'[1]12月'!T$26</f>
        <v>63</v>
      </c>
      <c r="R19" s="16">
        <f>'[1]12月'!U$26</f>
        <v>84</v>
      </c>
      <c r="S19" s="45">
        <f>'[1]12月'!V$26</f>
        <v>10670.14</v>
      </c>
      <c r="T19" s="45">
        <f>'[1]12月'!W$26</f>
        <v>22353.38</v>
      </c>
      <c r="U19" s="45">
        <f>'[1]12月'!X$26</f>
        <v>19829.459999999995</v>
      </c>
      <c r="V19" s="137">
        <f>'[1]12月'!Y$26</f>
        <v>156020</v>
      </c>
      <c r="W19" s="80"/>
      <c r="X19" s="2"/>
    </row>
    <row r="20" spans="1:23" s="4" customFormat="1" ht="43.5" customHeight="1" thickBot="1">
      <c r="A20" s="5" t="s">
        <v>10</v>
      </c>
      <c r="B20" s="36">
        <f>SUM(B7:B19)</f>
        <v>3</v>
      </c>
      <c r="C20" s="22">
        <f aca="true" t="shared" si="0" ref="C20:M20">SUM(C7:C19)</f>
        <v>32</v>
      </c>
      <c r="D20" s="22">
        <f t="shared" si="0"/>
        <v>0</v>
      </c>
      <c r="E20" s="22">
        <f t="shared" si="0"/>
        <v>0</v>
      </c>
      <c r="F20" s="22">
        <f t="shared" si="0"/>
        <v>270</v>
      </c>
      <c r="G20" s="22">
        <f t="shared" si="0"/>
        <v>505</v>
      </c>
      <c r="H20" s="22">
        <f t="shared" si="0"/>
        <v>361</v>
      </c>
      <c r="I20" s="22">
        <f t="shared" si="0"/>
        <v>0</v>
      </c>
      <c r="J20" s="22">
        <f t="shared" si="0"/>
        <v>0</v>
      </c>
      <c r="K20" s="22">
        <f t="shared" si="0"/>
        <v>8</v>
      </c>
      <c r="L20" s="22">
        <f t="shared" si="0"/>
        <v>1176</v>
      </c>
      <c r="M20" s="106">
        <f t="shared" si="0"/>
        <v>146921.88</v>
      </c>
      <c r="N20" s="38">
        <f>SUM(N7:N19)</f>
        <v>452978</v>
      </c>
      <c r="O20" s="28">
        <f>SUM(O7:O19)</f>
        <v>60</v>
      </c>
      <c r="P20" s="22">
        <f aca="true" t="shared" si="1" ref="P20:V20">SUM(P7:P19)</f>
        <v>322</v>
      </c>
      <c r="Q20" s="22">
        <f t="shared" si="1"/>
        <v>263</v>
      </c>
      <c r="R20" s="22">
        <f t="shared" si="1"/>
        <v>585</v>
      </c>
      <c r="S20" s="26">
        <f t="shared" si="1"/>
        <v>68733.95000000001</v>
      </c>
      <c r="T20" s="26">
        <f t="shared" si="1"/>
        <v>169487.34000000003</v>
      </c>
      <c r="U20" s="26">
        <f t="shared" si="1"/>
        <v>152491.46</v>
      </c>
      <c r="V20" s="133">
        <f t="shared" si="1"/>
        <v>1114044.65</v>
      </c>
      <c r="W20" s="83"/>
    </row>
  </sheetData>
  <mergeCells count="24">
    <mergeCell ref="T4:T6"/>
    <mergeCell ref="N4:N6"/>
    <mergeCell ref="A9:A10"/>
    <mergeCell ref="E5:K5"/>
    <mergeCell ref="W3:W6"/>
    <mergeCell ref="C5:C6"/>
    <mergeCell ref="O4:O6"/>
    <mergeCell ref="P4:R4"/>
    <mergeCell ref="L5:L6"/>
    <mergeCell ref="D5:D6"/>
    <mergeCell ref="Q5:Q6"/>
    <mergeCell ref="R5:R6"/>
    <mergeCell ref="U4:U6"/>
    <mergeCell ref="V4:V6"/>
    <mergeCell ref="A1:W1"/>
    <mergeCell ref="A2:W2"/>
    <mergeCell ref="B3:N3"/>
    <mergeCell ref="C4:L4"/>
    <mergeCell ref="O3:V3"/>
    <mergeCell ref="S4:S6"/>
    <mergeCell ref="P5:P6"/>
    <mergeCell ref="A4:A6"/>
    <mergeCell ref="B4:B6"/>
    <mergeCell ref="M4:M6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W19"/>
  <sheetViews>
    <sheetView workbookViewId="0" topLeftCell="C1">
      <pane ySplit="6" topLeftCell="BM17" activePane="bottomLeft" state="frozen"/>
      <selection pane="topLeft" activeCell="A1" sqref="A1"/>
      <selection pane="bottomLeft" activeCell="Q18" sqref="Q18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1" width="5.375" style="0" customWidth="1"/>
    <col min="12" max="12" width="6.875" style="0" customWidth="1"/>
    <col min="13" max="13" width="11.625" style="0" customWidth="1"/>
    <col min="14" max="14" width="12.125" style="0" customWidth="1"/>
    <col min="15" max="15" width="4.625" style="0" customWidth="1"/>
    <col min="16" max="17" width="5.875" style="0" customWidth="1"/>
    <col min="18" max="18" width="6.375" style="0" customWidth="1"/>
    <col min="19" max="19" width="11.375" style="0" customWidth="1"/>
    <col min="20" max="20" width="11.625" style="0" customWidth="1"/>
    <col min="21" max="21" width="11.00390625" style="0" customWidth="1"/>
    <col min="22" max="22" width="10.375" style="0" customWidth="1"/>
    <col min="24" max="16384" width="0" style="0" hidden="1" customWidth="1"/>
  </cols>
  <sheetData>
    <row r="1" spans="1:22" ht="34.5" customHeight="1">
      <c r="A1" s="150" t="s">
        <v>91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</row>
    <row r="2" spans="1:22" ht="28.5" customHeight="1" thickBot="1">
      <c r="A2" s="151" t="str">
        <f>'楠梓'!A2</f>
        <v>(自95年1月1日至95年12月31日止)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3" spans="1:22" s="3" customFormat="1" ht="24.75" customHeight="1">
      <c r="A3" s="44" t="s">
        <v>81</v>
      </c>
      <c r="B3" s="152" t="s">
        <v>50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  <c r="O3" s="175" t="s">
        <v>51</v>
      </c>
      <c r="P3" s="153"/>
      <c r="Q3" s="153"/>
      <c r="R3" s="153"/>
      <c r="S3" s="153"/>
      <c r="T3" s="153"/>
      <c r="U3" s="153"/>
      <c r="V3" s="188"/>
    </row>
    <row r="4" spans="1:22" s="3" customFormat="1" ht="21.75" customHeight="1">
      <c r="A4" s="155" t="s">
        <v>80</v>
      </c>
      <c r="B4" s="163" t="s">
        <v>52</v>
      </c>
      <c r="C4" s="184" t="s">
        <v>60</v>
      </c>
      <c r="D4" s="185"/>
      <c r="E4" s="185"/>
      <c r="F4" s="185"/>
      <c r="G4" s="185"/>
      <c r="H4" s="185"/>
      <c r="I4" s="185"/>
      <c r="J4" s="185"/>
      <c r="K4" s="185"/>
      <c r="L4" s="186"/>
      <c r="M4" s="187" t="s">
        <v>79</v>
      </c>
      <c r="N4" s="183" t="s">
        <v>75</v>
      </c>
      <c r="O4" s="189" t="s">
        <v>52</v>
      </c>
      <c r="P4" s="190" t="s">
        <v>53</v>
      </c>
      <c r="Q4" s="190"/>
      <c r="R4" s="190"/>
      <c r="S4" s="187" t="s">
        <v>76</v>
      </c>
      <c r="T4" s="187" t="s">
        <v>77</v>
      </c>
      <c r="U4" s="187" t="s">
        <v>78</v>
      </c>
      <c r="V4" s="172" t="s">
        <v>74</v>
      </c>
    </row>
    <row r="5" spans="1:22" s="3" customFormat="1" ht="21.75" customHeight="1">
      <c r="A5" s="155"/>
      <c r="B5" s="163"/>
      <c r="C5" s="157" t="s">
        <v>54</v>
      </c>
      <c r="D5" s="168" t="s">
        <v>55</v>
      </c>
      <c r="E5" s="165" t="s">
        <v>56</v>
      </c>
      <c r="F5" s="166"/>
      <c r="G5" s="166"/>
      <c r="H5" s="166"/>
      <c r="I5" s="166"/>
      <c r="J5" s="166"/>
      <c r="K5" s="167"/>
      <c r="L5" s="157" t="s">
        <v>57</v>
      </c>
      <c r="M5" s="158"/>
      <c r="N5" s="170"/>
      <c r="O5" s="156"/>
      <c r="P5" s="157" t="s">
        <v>54</v>
      </c>
      <c r="Q5" s="157" t="s">
        <v>58</v>
      </c>
      <c r="R5" s="157" t="s">
        <v>57</v>
      </c>
      <c r="S5" s="158"/>
      <c r="T5" s="158"/>
      <c r="U5" s="158"/>
      <c r="V5" s="172"/>
    </row>
    <row r="6" spans="1:22" s="3" customFormat="1" ht="21.75" customHeight="1">
      <c r="A6" s="155"/>
      <c r="B6" s="164"/>
      <c r="C6" s="157"/>
      <c r="D6" s="169"/>
      <c r="E6" s="40" t="s">
        <v>5</v>
      </c>
      <c r="F6" s="40" t="s">
        <v>0</v>
      </c>
      <c r="G6" s="40" t="s">
        <v>17</v>
      </c>
      <c r="H6" s="40" t="s">
        <v>18</v>
      </c>
      <c r="I6" s="40" t="s">
        <v>19</v>
      </c>
      <c r="J6" s="40" t="s">
        <v>101</v>
      </c>
      <c r="K6" s="41" t="s">
        <v>59</v>
      </c>
      <c r="L6" s="157"/>
      <c r="M6" s="158"/>
      <c r="N6" s="170"/>
      <c r="O6" s="156"/>
      <c r="P6" s="157"/>
      <c r="Q6" s="157"/>
      <c r="R6" s="157"/>
      <c r="S6" s="158"/>
      <c r="T6" s="158"/>
      <c r="U6" s="158"/>
      <c r="V6" s="173"/>
    </row>
    <row r="7" spans="1:23" ht="33" customHeight="1">
      <c r="A7" s="7" t="s">
        <v>20</v>
      </c>
      <c r="B7" s="31">
        <f>'[1]1月'!F$23</f>
        <v>3</v>
      </c>
      <c r="C7" s="31">
        <f>'[1]1月'!G$23</f>
        <v>15</v>
      </c>
      <c r="D7" s="31">
        <f>'[1]1月'!H$23</f>
        <v>0</v>
      </c>
      <c r="E7" s="31">
        <f>'[1]1月'!I$23</f>
        <v>0</v>
      </c>
      <c r="F7" s="31">
        <f>'[1]1月'!J$23</f>
        <v>69</v>
      </c>
      <c r="G7" s="31">
        <f>'[1]1月'!K$23</f>
        <v>114</v>
      </c>
      <c r="H7" s="31">
        <f>'[1]1月'!L$23</f>
        <v>169</v>
      </c>
      <c r="I7" s="31">
        <f>'[1]1月'!M$23</f>
        <v>22</v>
      </c>
      <c r="J7" s="31">
        <v>0</v>
      </c>
      <c r="K7" s="31">
        <f>'[1]1月'!N$23</f>
        <v>2</v>
      </c>
      <c r="L7" s="31">
        <f>'[1]1月'!O$23</f>
        <v>391</v>
      </c>
      <c r="M7" s="45">
        <f>'[1]1月'!P$23</f>
        <v>76804.04999999999</v>
      </c>
      <c r="N7" s="34">
        <f>'[1]1月'!Q$23</f>
        <v>322000</v>
      </c>
      <c r="O7" s="31">
        <f>'[1]1月'!R$23</f>
        <v>4</v>
      </c>
      <c r="P7" s="31">
        <f>'[1]1月'!S$23</f>
        <v>5</v>
      </c>
      <c r="Q7" s="31">
        <f>'[1]1月'!T$23</f>
        <v>14</v>
      </c>
      <c r="R7" s="31">
        <f>'[1]1月'!U$23</f>
        <v>19</v>
      </c>
      <c r="S7" s="65">
        <f>'[1]1月'!V$23</f>
        <v>1651</v>
      </c>
      <c r="T7" s="19">
        <f>'[1]1月'!W$23</f>
        <v>3966.94</v>
      </c>
      <c r="U7" s="19">
        <f>'[1]1月'!X$23</f>
        <v>3568.39</v>
      </c>
      <c r="V7" s="20">
        <f>'[1]1月'!Y$23</f>
        <v>18480</v>
      </c>
      <c r="W7" s="2"/>
    </row>
    <row r="8" spans="1:23" ht="33" customHeight="1">
      <c r="A8" s="7" t="s">
        <v>21</v>
      </c>
      <c r="B8" s="31">
        <f>'[1]2月'!F$24</f>
        <v>2</v>
      </c>
      <c r="C8" s="31">
        <f>'[1]2月'!G$24</f>
        <v>5</v>
      </c>
      <c r="D8" s="31">
        <f>'[1]2月'!H$24</f>
        <v>0</v>
      </c>
      <c r="E8" s="31">
        <f>'[1]2月'!I$24</f>
        <v>0</v>
      </c>
      <c r="F8" s="31">
        <f>'[1]2月'!J$24</f>
        <v>13</v>
      </c>
      <c r="G8" s="31">
        <f>'[1]2月'!K$24</f>
        <v>52</v>
      </c>
      <c r="H8" s="31">
        <f>'[1]2月'!L$24</f>
        <v>126</v>
      </c>
      <c r="I8" s="31">
        <f>'[1]2月'!M$24</f>
        <v>8</v>
      </c>
      <c r="J8" s="31">
        <v>0</v>
      </c>
      <c r="K8" s="31">
        <f>'[1]2月'!N$24</f>
        <v>0</v>
      </c>
      <c r="L8" s="31">
        <f>'[1]2月'!O$24</f>
        <v>204</v>
      </c>
      <c r="M8" s="45">
        <f>'[1]2月'!P$24</f>
        <v>42437.630000000005</v>
      </c>
      <c r="N8" s="34">
        <f>'[1]2月'!Q$24</f>
        <v>175000</v>
      </c>
      <c r="O8" s="31">
        <f>'[1]2月'!R$24</f>
        <v>3</v>
      </c>
      <c r="P8" s="31">
        <f>'[1]2月'!S$24</f>
        <v>8</v>
      </c>
      <c r="Q8" s="31">
        <f>'[1]2月'!T$24</f>
        <v>0</v>
      </c>
      <c r="R8" s="31">
        <f>'[1]2月'!U$24</f>
        <v>8</v>
      </c>
      <c r="S8" s="65">
        <f>'[1]2月'!V$24</f>
        <v>1217.3</v>
      </c>
      <c r="T8" s="19">
        <f>'[1]2月'!W$24</f>
        <v>3440.7700000000004</v>
      </c>
      <c r="U8" s="19">
        <f>'[1]2月'!X$24</f>
        <v>3221.8199999999997</v>
      </c>
      <c r="V8" s="20">
        <f>'[1]2月'!Y$24</f>
        <v>25800</v>
      </c>
      <c r="W8" s="2"/>
    </row>
    <row r="9" spans="1:23" ht="33" customHeight="1">
      <c r="A9" s="7" t="s">
        <v>22</v>
      </c>
      <c r="B9" s="31">
        <f>'[1]3月'!F$25</f>
        <v>1</v>
      </c>
      <c r="C9" s="31">
        <f>'[1]3月'!G$25</f>
        <v>0</v>
      </c>
      <c r="D9" s="31">
        <f>'[1]3月'!H$25</f>
        <v>0</v>
      </c>
      <c r="E9" s="31">
        <f>'[1]3月'!I$25</f>
        <v>0</v>
      </c>
      <c r="F9" s="31">
        <f>'[1]3月'!J$25</f>
        <v>0</v>
      </c>
      <c r="G9" s="31">
        <f>'[1]3月'!K$25</f>
        <v>0</v>
      </c>
      <c r="H9" s="31">
        <f>'[1]3月'!L$25</f>
        <v>164</v>
      </c>
      <c r="I9" s="31">
        <f>'[1]3月'!M$25</f>
        <v>0</v>
      </c>
      <c r="J9" s="31">
        <f>'[1]3月'!N$25</f>
        <v>20</v>
      </c>
      <c r="K9" s="31">
        <f>'[1]3月'!O$25</f>
        <v>0</v>
      </c>
      <c r="L9" s="31">
        <f>'[1]3月'!P$25</f>
        <v>184</v>
      </c>
      <c r="M9" s="45">
        <f>'[1]3月'!Q$25</f>
        <v>78848.99</v>
      </c>
      <c r="N9" s="34">
        <f>'[1]3月'!R$25</f>
        <v>600000</v>
      </c>
      <c r="O9" s="31">
        <f>'[1]3月'!S$25</f>
        <v>3</v>
      </c>
      <c r="P9" s="31">
        <f>'[1]3月'!T$25</f>
        <v>0</v>
      </c>
      <c r="Q9" s="31">
        <f>'[1]3月'!U$25</f>
        <v>11</v>
      </c>
      <c r="R9" s="31">
        <f>'[1]3月'!V$25</f>
        <v>11</v>
      </c>
      <c r="S9" s="65">
        <f>'[1]3月'!W$25</f>
        <v>1113.81</v>
      </c>
      <c r="T9" s="19">
        <f>'[1]3月'!X$25</f>
        <v>2727.2799999999997</v>
      </c>
      <c r="U9" s="19">
        <f>'[1]3月'!Y$25</f>
        <v>2482.54</v>
      </c>
      <c r="V9" s="20">
        <f>'[1]3月'!Z$25</f>
        <v>16120</v>
      </c>
      <c r="W9" s="2"/>
    </row>
    <row r="10" spans="1:23" ht="33" customHeight="1">
      <c r="A10" s="7" t="s">
        <v>23</v>
      </c>
      <c r="B10" s="31">
        <f>'[1]4月'!F$20</f>
        <v>1</v>
      </c>
      <c r="C10" s="31">
        <f>'[1]4月'!G$20</f>
        <v>4</v>
      </c>
      <c r="D10" s="31">
        <f>'[1]4月'!H$20</f>
        <v>0</v>
      </c>
      <c r="E10" s="31">
        <f>'[1]4月'!I$20</f>
        <v>0</v>
      </c>
      <c r="F10" s="31">
        <f>'[1]4月'!J$20</f>
        <v>0</v>
      </c>
      <c r="G10" s="31">
        <f>'[1]4月'!K$20</f>
        <v>52</v>
      </c>
      <c r="H10" s="31">
        <f>'[1]4月'!L$20</f>
        <v>66</v>
      </c>
      <c r="I10" s="31">
        <f>'[1]4月'!M$20</f>
        <v>0</v>
      </c>
      <c r="J10" s="31">
        <v>0</v>
      </c>
      <c r="K10" s="31">
        <f>'[1]4月'!N$20</f>
        <v>0</v>
      </c>
      <c r="L10" s="31">
        <f>'[1]4月'!O$20</f>
        <v>122</v>
      </c>
      <c r="M10" s="45">
        <f>'[1]4月'!P$20</f>
        <v>17966.15</v>
      </c>
      <c r="N10" s="34">
        <f>'[1]4月'!Q$20</f>
        <v>60083</v>
      </c>
      <c r="O10" s="31">
        <f>'[1]4月'!R$20</f>
        <v>3</v>
      </c>
      <c r="P10" s="31">
        <f>'[1]4月'!S$20</f>
        <v>11</v>
      </c>
      <c r="Q10" s="31">
        <f>'[1]4月'!T$20</f>
        <v>23</v>
      </c>
      <c r="R10" s="31">
        <f>'[1]4月'!U$20</f>
        <v>34</v>
      </c>
      <c r="S10" s="65">
        <f>'[1]4月'!V$20</f>
        <v>4594.110000000001</v>
      </c>
      <c r="T10" s="19">
        <f>'[1]4月'!W$20</f>
        <v>10954.03</v>
      </c>
      <c r="U10" s="19">
        <f>'[1]4月'!X$20</f>
        <v>9427.95</v>
      </c>
      <c r="V10" s="20">
        <f>'[1]4月'!Y$20</f>
        <v>61900</v>
      </c>
      <c r="W10" s="2"/>
    </row>
    <row r="11" spans="1:23" ht="33" customHeight="1">
      <c r="A11" s="7" t="s">
        <v>24</v>
      </c>
      <c r="B11" s="32">
        <f>'[1]5月'!F$26</f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>
        <f>'[1]5月'!P$26</f>
        <v>0</v>
      </c>
      <c r="M11" s="17">
        <f>'[1]5月'!Q$26</f>
        <v>0</v>
      </c>
      <c r="N11" s="35">
        <f>'[1]5月'!R$26</f>
        <v>0</v>
      </c>
      <c r="O11" s="32">
        <f>'[1]5月'!S$26</f>
        <v>4</v>
      </c>
      <c r="P11" s="32">
        <f>'[1]5月'!T$26</f>
        <v>8</v>
      </c>
      <c r="Q11" s="32">
        <f>'[1]5月'!U$26</f>
        <v>5</v>
      </c>
      <c r="R11" s="32">
        <f>'[1]5月'!V$26</f>
        <v>13</v>
      </c>
      <c r="S11" s="65">
        <f>'[1]5月'!W$26</f>
        <v>1573.14</v>
      </c>
      <c r="T11" s="19">
        <f>'[1]5月'!X$26</f>
        <v>3874.0699999999997</v>
      </c>
      <c r="U11" s="19">
        <f>'[1]5月'!Y$26</f>
        <v>3603.54</v>
      </c>
      <c r="V11" s="20">
        <f>'[1]5月'!Z$26</f>
        <v>29410</v>
      </c>
      <c r="W11" s="2"/>
    </row>
    <row r="12" spans="1:23" ht="33" customHeight="1">
      <c r="A12" s="7" t="s">
        <v>25</v>
      </c>
      <c r="B12" s="31">
        <f>'[1]6月'!F$23</f>
        <v>2</v>
      </c>
      <c r="C12" s="31">
        <f>'[1]6月'!G$23</f>
        <v>9</v>
      </c>
      <c r="D12" s="31">
        <f>'[1]6月'!H$23</f>
        <v>0</v>
      </c>
      <c r="E12" s="31">
        <f>'[1]6月'!I$23</f>
        <v>0</v>
      </c>
      <c r="F12" s="31">
        <f>'[1]6月'!J$23</f>
        <v>88</v>
      </c>
      <c r="G12" s="31">
        <f>'[1]6月'!K$23</f>
        <v>130</v>
      </c>
      <c r="H12" s="31">
        <f>'[1]6月'!L$23</f>
        <v>169</v>
      </c>
      <c r="I12" s="31">
        <f>'[1]6月'!M$23</f>
        <v>2</v>
      </c>
      <c r="J12" s="31">
        <f>'[1]6月'!N$23</f>
        <v>4</v>
      </c>
      <c r="K12" s="31">
        <f>'[1]6月'!O$23</f>
        <v>0</v>
      </c>
      <c r="L12" s="31">
        <f>'[1]6月'!P$23</f>
        <v>402</v>
      </c>
      <c r="M12" s="45">
        <f>'[1]6月'!Q$23</f>
        <v>61017.55</v>
      </c>
      <c r="N12" s="34">
        <f>'[1]6月'!R$23</f>
        <v>280000</v>
      </c>
      <c r="O12" s="31">
        <f>'[1]6月'!S$23</f>
        <v>2</v>
      </c>
      <c r="P12" s="31">
        <f>'[1]6月'!T$23</f>
        <v>1</v>
      </c>
      <c r="Q12" s="31">
        <f>'[1]6月'!U$23</f>
        <v>2</v>
      </c>
      <c r="R12" s="31">
        <f>'[1]6月'!V$23</f>
        <v>3</v>
      </c>
      <c r="S12" s="65">
        <f>'[1]6月'!W$23</f>
        <v>460.49</v>
      </c>
      <c r="T12" s="19">
        <f>'[1]6月'!X$23</f>
        <v>1241.94</v>
      </c>
      <c r="U12" s="19">
        <f>'[1]6月'!Y$23</f>
        <v>1146.51</v>
      </c>
      <c r="V12" s="20">
        <f>'[1]6月'!Z$23</f>
        <v>9000</v>
      </c>
      <c r="W12" s="2"/>
    </row>
    <row r="13" spans="1:23" ht="33" customHeight="1">
      <c r="A13" s="7" t="s">
        <v>26</v>
      </c>
      <c r="B13" s="31">
        <f>'[1]7月'!F$28</f>
        <v>2</v>
      </c>
      <c r="C13" s="31">
        <f>'[1]7月'!G$28</f>
        <v>8</v>
      </c>
      <c r="D13" s="31">
        <f>'[1]7月'!H$28</f>
        <v>0</v>
      </c>
      <c r="E13" s="31">
        <f>'[1]7月'!I$28</f>
        <v>0</v>
      </c>
      <c r="F13" s="31">
        <f>'[1]7月'!J$28</f>
        <v>0</v>
      </c>
      <c r="G13" s="31">
        <f>'[1]7月'!K$28</f>
        <v>68</v>
      </c>
      <c r="H13" s="31">
        <f>'[1]7月'!L$28</f>
        <v>55</v>
      </c>
      <c r="I13" s="31">
        <f>'[1]7月'!M$28</f>
        <v>0</v>
      </c>
      <c r="J13" s="31">
        <v>0</v>
      </c>
      <c r="K13" s="31">
        <f>'[1]7月'!N$28</f>
        <v>0</v>
      </c>
      <c r="L13" s="31">
        <f>'[1]7月'!O$28</f>
        <v>131</v>
      </c>
      <c r="M13" s="45">
        <f>'[1]7月'!P$28</f>
        <v>31080.08</v>
      </c>
      <c r="N13" s="122">
        <f>'[1]7月'!Q$28</f>
        <v>185137.17</v>
      </c>
      <c r="O13" s="31">
        <f>'[1]7月'!R$28</f>
        <v>6</v>
      </c>
      <c r="P13" s="31">
        <f>'[1]7月'!S$28</f>
        <v>22</v>
      </c>
      <c r="Q13" s="31">
        <f>'[1]7月'!T$28</f>
        <v>29</v>
      </c>
      <c r="R13" s="31">
        <f>'[1]7月'!U$28</f>
        <v>51</v>
      </c>
      <c r="S13" s="65">
        <f>'[1]7月'!V$28</f>
        <v>5936.050000000001</v>
      </c>
      <c r="T13" s="19">
        <f>'[1]7月'!W$28</f>
        <v>17217.28</v>
      </c>
      <c r="U13" s="19">
        <f>'[1]7月'!X$28</f>
        <v>15557.4</v>
      </c>
      <c r="V13" s="20">
        <f>'[1]7月'!Y$28</f>
        <v>98800</v>
      </c>
      <c r="W13" s="1"/>
    </row>
    <row r="14" spans="1:23" ht="33" customHeight="1">
      <c r="A14" s="7" t="s">
        <v>27</v>
      </c>
      <c r="B14" s="31">
        <f>'[1]8月'!F$27</f>
        <v>0</v>
      </c>
      <c r="C14" s="31"/>
      <c r="D14" s="31"/>
      <c r="E14" s="31"/>
      <c r="F14" s="31"/>
      <c r="G14" s="31"/>
      <c r="H14" s="31"/>
      <c r="I14" s="31"/>
      <c r="J14" s="31"/>
      <c r="K14" s="31"/>
      <c r="L14" s="31">
        <f>'[1]8月'!O$27</f>
        <v>0</v>
      </c>
      <c r="M14" s="17">
        <f>'[1]8月'!P$27</f>
        <v>0</v>
      </c>
      <c r="N14" s="35">
        <f>'[1]8月'!Q$27</f>
        <v>0</v>
      </c>
      <c r="O14" s="31">
        <f>'[1]8月'!R$27</f>
        <v>5</v>
      </c>
      <c r="P14" s="31">
        <f>'[1]8月'!S$27</f>
        <v>23</v>
      </c>
      <c r="Q14" s="31">
        <f>'[1]8月'!T$27</f>
        <v>28</v>
      </c>
      <c r="R14" s="31">
        <f>'[1]8月'!U$27</f>
        <v>51</v>
      </c>
      <c r="S14" s="65">
        <f>'[1]8月'!V$27</f>
        <v>5868.139999999999</v>
      </c>
      <c r="T14" s="19">
        <f>'[1]8月'!W$27</f>
        <v>17611.41</v>
      </c>
      <c r="U14" s="19">
        <f>'[1]8月'!X$27</f>
        <v>16268.350000000002</v>
      </c>
      <c r="V14" s="20">
        <f>'[1]8月'!Y$27</f>
        <v>99140</v>
      </c>
      <c r="W14" s="2"/>
    </row>
    <row r="15" spans="1:23" ht="33" customHeight="1">
      <c r="A15" s="7" t="s">
        <v>2</v>
      </c>
      <c r="B15" s="31">
        <f>'[1]9月'!F$16</f>
        <v>0</v>
      </c>
      <c r="C15" s="31"/>
      <c r="D15" s="31"/>
      <c r="E15" s="31"/>
      <c r="F15" s="31"/>
      <c r="G15" s="31"/>
      <c r="H15" s="31"/>
      <c r="I15" s="31"/>
      <c r="J15" s="31"/>
      <c r="K15" s="31"/>
      <c r="L15" s="31">
        <f>'[1]9月'!O$16</f>
        <v>0</v>
      </c>
      <c r="M15" s="17">
        <f>'[1]9月'!P$16</f>
        <v>0</v>
      </c>
      <c r="N15" s="35">
        <f>'[1]9月'!Q$16</f>
        <v>0</v>
      </c>
      <c r="O15" s="31">
        <f>'[1]9月'!R$16</f>
        <v>3</v>
      </c>
      <c r="P15" s="31">
        <f>'[1]9月'!S$16</f>
        <v>7</v>
      </c>
      <c r="Q15" s="31">
        <f>'[1]9月'!T$16</f>
        <v>15</v>
      </c>
      <c r="R15" s="31">
        <f>'[1]9月'!U$16</f>
        <v>22</v>
      </c>
      <c r="S15" s="65">
        <f>'[1]9月'!V$16</f>
        <v>1803.06</v>
      </c>
      <c r="T15" s="19">
        <f>'[1]9月'!W$16</f>
        <v>4889.96</v>
      </c>
      <c r="U15" s="19">
        <f>'[1]9月'!X$16</f>
        <v>4341.31</v>
      </c>
      <c r="V15" s="20">
        <f>'[1]9月'!Y$16</f>
        <v>29700</v>
      </c>
      <c r="W15" s="2"/>
    </row>
    <row r="16" spans="1:23" ht="33" customHeight="1">
      <c r="A16" s="7" t="s">
        <v>3</v>
      </c>
      <c r="B16" s="16">
        <f>'[1]10月 '!F$16</f>
        <v>0</v>
      </c>
      <c r="C16" s="16"/>
      <c r="D16" s="16"/>
      <c r="E16" s="16"/>
      <c r="F16" s="16"/>
      <c r="G16" s="16"/>
      <c r="H16" s="16"/>
      <c r="I16" s="16"/>
      <c r="J16" s="16"/>
      <c r="K16" s="16"/>
      <c r="L16" s="16">
        <f>'[1]10月 '!O$16</f>
        <v>0</v>
      </c>
      <c r="M16" s="17">
        <f>'[1]10月 '!P$16</f>
        <v>0</v>
      </c>
      <c r="N16" s="35">
        <f>'[1]10月 '!Q$16</f>
        <v>0</v>
      </c>
      <c r="O16" s="16">
        <f>'[1]10月 '!R$16</f>
        <v>2</v>
      </c>
      <c r="P16" s="16">
        <f>'[1]10月 '!S$16</f>
        <v>12</v>
      </c>
      <c r="Q16" s="16">
        <f>'[1]10月 '!T$16</f>
        <v>10</v>
      </c>
      <c r="R16" s="16">
        <f>'[1]10月 '!U$16</f>
        <v>22</v>
      </c>
      <c r="S16" s="65">
        <f>'[1]10月 '!V$16</f>
        <v>3183.33</v>
      </c>
      <c r="T16" s="19">
        <f>'[1]10月 '!W$16</f>
        <v>10199.75</v>
      </c>
      <c r="U16" s="19">
        <f>'[1]10月 '!X$16</f>
        <v>9940.349999999999</v>
      </c>
      <c r="V16" s="20">
        <f>'[1]10月 '!Y$16</f>
        <v>63500</v>
      </c>
      <c r="W16" s="2"/>
    </row>
    <row r="17" spans="1:23" ht="33" customHeight="1">
      <c r="A17" s="7" t="s">
        <v>4</v>
      </c>
      <c r="B17" s="16">
        <f>'[1]11月'!F$23</f>
        <v>3</v>
      </c>
      <c r="C17" s="16">
        <f>'[1]11月'!G$23</f>
        <v>14</v>
      </c>
      <c r="D17" s="16">
        <f>'[1]11月'!H$23</f>
        <v>0</v>
      </c>
      <c r="E17" s="16">
        <f>'[1]11月'!I$23</f>
        <v>1</v>
      </c>
      <c r="F17" s="16">
        <f>'[1]11月'!J$23</f>
        <v>115</v>
      </c>
      <c r="G17" s="16">
        <f>'[1]11月'!K$23</f>
        <v>367</v>
      </c>
      <c r="H17" s="16">
        <f>'[1]11月'!L$23</f>
        <v>182</v>
      </c>
      <c r="I17" s="16">
        <f>'[1]11月'!M$23</f>
        <v>0</v>
      </c>
      <c r="J17" s="16">
        <v>0</v>
      </c>
      <c r="K17" s="16">
        <f>'[1]11月'!N$23</f>
        <v>0</v>
      </c>
      <c r="L17" s="16">
        <f>'[1]11月'!O$23</f>
        <v>679</v>
      </c>
      <c r="M17" s="45">
        <f>'[1]11月'!P$23</f>
        <v>88444.71</v>
      </c>
      <c r="N17" s="34">
        <f>'[1]11月'!Q$23</f>
        <v>415000</v>
      </c>
      <c r="O17" s="16">
        <f>'[1]11月'!R$23</f>
        <v>1</v>
      </c>
      <c r="P17" s="16">
        <f>'[1]11月'!S$23</f>
        <v>4</v>
      </c>
      <c r="Q17" s="16">
        <f>'[1]11月'!T$23</f>
        <v>12</v>
      </c>
      <c r="R17" s="16">
        <f>'[1]11月'!U$23</f>
        <v>16</v>
      </c>
      <c r="S17" s="65">
        <f>'[1]11月'!V$23</f>
        <v>1650.08</v>
      </c>
      <c r="T17" s="19">
        <f>'[1]11月'!W$23</f>
        <v>4537.02</v>
      </c>
      <c r="U17" s="19">
        <f>'[1]11月'!X$23</f>
        <v>4228.78</v>
      </c>
      <c r="V17" s="20">
        <f>'[1]11月'!Y$23</f>
        <v>26000</v>
      </c>
      <c r="W17" s="2"/>
    </row>
    <row r="18" spans="1:23" ht="33" customHeight="1">
      <c r="A18" s="7" t="s">
        <v>28</v>
      </c>
      <c r="B18" s="16">
        <f>'[1]12月'!F$29</f>
        <v>1</v>
      </c>
      <c r="C18" s="16">
        <f>'[1]12月'!G$29</f>
        <v>2</v>
      </c>
      <c r="D18" s="16">
        <f>'[1]12月'!H$29</f>
        <v>0</v>
      </c>
      <c r="E18" s="16">
        <f>'[1]12月'!I$29</f>
        <v>0</v>
      </c>
      <c r="F18" s="16">
        <f>'[1]12月'!J$29</f>
        <v>0</v>
      </c>
      <c r="G18" s="16">
        <f>'[1]12月'!K$29</f>
        <v>24</v>
      </c>
      <c r="H18" s="16">
        <f>'[1]12月'!L$29</f>
        <v>30</v>
      </c>
      <c r="I18" s="16">
        <f>'[1]12月'!M$29</f>
        <v>0</v>
      </c>
      <c r="J18" s="16">
        <v>0</v>
      </c>
      <c r="K18" s="16">
        <f>'[1]12月'!N$29</f>
        <v>0</v>
      </c>
      <c r="L18" s="16">
        <f>'[1]12月'!O$29</f>
        <v>56</v>
      </c>
      <c r="M18" s="45">
        <f>'[1]12月'!P$29</f>
        <v>12171.1</v>
      </c>
      <c r="N18" s="34">
        <f>'[1]12月'!Q$29</f>
        <v>75000</v>
      </c>
      <c r="O18" s="16">
        <f>'[1]12月'!R$29</f>
        <v>1</v>
      </c>
      <c r="P18" s="16">
        <f>'[1]12月'!S$29</f>
        <v>4</v>
      </c>
      <c r="Q18" s="16">
        <f>'[1]12月'!T$29</f>
        <v>16</v>
      </c>
      <c r="R18" s="16">
        <f>'[1]12月'!U$29</f>
        <v>20</v>
      </c>
      <c r="S18" s="65">
        <f>'[1]12月'!V$29</f>
        <v>2525.15</v>
      </c>
      <c r="T18" s="19">
        <f>'[1]12月'!W$29</f>
        <v>7465.62</v>
      </c>
      <c r="U18" s="19">
        <f>'[1]12月'!X$29</f>
        <v>7117.54</v>
      </c>
      <c r="V18" s="20">
        <f>'[1]12月'!Y$29</f>
        <v>45000</v>
      </c>
      <c r="W18" s="2"/>
    </row>
    <row r="19" spans="1:22" s="3" customFormat="1" ht="43.5" customHeight="1" thickBot="1">
      <c r="A19" s="5" t="s">
        <v>7</v>
      </c>
      <c r="B19" s="36">
        <f>SUM(B7:B18)</f>
        <v>15</v>
      </c>
      <c r="C19" s="22">
        <f aca="true" t="shared" si="0" ref="C19:V19">SUM(C7:C18)</f>
        <v>57</v>
      </c>
      <c r="D19" s="22">
        <f t="shared" si="0"/>
        <v>0</v>
      </c>
      <c r="E19" s="22">
        <f t="shared" si="0"/>
        <v>1</v>
      </c>
      <c r="F19" s="30">
        <f t="shared" si="0"/>
        <v>285</v>
      </c>
      <c r="G19" s="30">
        <f t="shared" si="0"/>
        <v>807</v>
      </c>
      <c r="H19" s="30">
        <f t="shared" si="0"/>
        <v>961</v>
      </c>
      <c r="I19" s="22">
        <f t="shared" si="0"/>
        <v>32</v>
      </c>
      <c r="J19" s="22">
        <f t="shared" si="0"/>
        <v>24</v>
      </c>
      <c r="K19" s="22">
        <f t="shared" si="0"/>
        <v>2</v>
      </c>
      <c r="L19" s="47">
        <f t="shared" si="0"/>
        <v>2169</v>
      </c>
      <c r="M19" s="48">
        <f t="shared" si="0"/>
        <v>408770.26</v>
      </c>
      <c r="N19" s="123">
        <f t="shared" si="0"/>
        <v>2112220.17</v>
      </c>
      <c r="O19" s="21">
        <f t="shared" si="0"/>
        <v>37</v>
      </c>
      <c r="P19" s="22">
        <f t="shared" si="0"/>
        <v>105</v>
      </c>
      <c r="Q19" s="22">
        <f t="shared" si="0"/>
        <v>165</v>
      </c>
      <c r="R19" s="22">
        <f t="shared" si="0"/>
        <v>270</v>
      </c>
      <c r="S19" s="48">
        <f t="shared" si="0"/>
        <v>31575.660000000003</v>
      </c>
      <c r="T19" s="48">
        <f t="shared" si="0"/>
        <v>88126.07</v>
      </c>
      <c r="U19" s="48">
        <f t="shared" si="0"/>
        <v>80904.48</v>
      </c>
      <c r="V19" s="49">
        <f t="shared" si="0"/>
        <v>522850</v>
      </c>
    </row>
  </sheetData>
  <mergeCells count="22">
    <mergeCell ref="O3:V3"/>
    <mergeCell ref="O4:O6"/>
    <mergeCell ref="P4:R4"/>
    <mergeCell ref="U4:U6"/>
    <mergeCell ref="V4:V6"/>
    <mergeCell ref="Q5:Q6"/>
    <mergeCell ref="R5:R6"/>
    <mergeCell ref="T4:T6"/>
    <mergeCell ref="C5:C6"/>
    <mergeCell ref="E5:K5"/>
    <mergeCell ref="S4:S6"/>
    <mergeCell ref="P5:P6"/>
    <mergeCell ref="A1:V1"/>
    <mergeCell ref="N4:N6"/>
    <mergeCell ref="B3:N3"/>
    <mergeCell ref="A2:V2"/>
    <mergeCell ref="L5:L6"/>
    <mergeCell ref="D5:D6"/>
    <mergeCell ref="A4:A6"/>
    <mergeCell ref="B4:B6"/>
    <mergeCell ref="C4:L4"/>
    <mergeCell ref="M4:M6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X21"/>
  <sheetViews>
    <sheetView workbookViewId="0" topLeftCell="A1">
      <pane ySplit="6" topLeftCell="BM7" activePane="bottomLeft" state="frozen"/>
      <selection pane="topLeft" activeCell="A1" sqref="A1"/>
      <selection pane="bottomLeft" activeCell="F17" sqref="F17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1" width="5.375" style="0" customWidth="1"/>
    <col min="12" max="12" width="6.875" style="0" customWidth="1"/>
    <col min="13" max="13" width="11.125" style="0" customWidth="1"/>
    <col min="14" max="14" width="10.625" style="0" customWidth="1"/>
    <col min="15" max="15" width="4.625" style="0" customWidth="1"/>
    <col min="16" max="17" width="5.875" style="0" customWidth="1"/>
    <col min="18" max="18" width="6.375" style="0" customWidth="1"/>
    <col min="19" max="19" width="11.375" style="0" customWidth="1"/>
    <col min="20" max="20" width="11.625" style="0" customWidth="1"/>
    <col min="21" max="21" width="11.00390625" style="0" customWidth="1"/>
    <col min="22" max="22" width="10.375" style="0" customWidth="1"/>
    <col min="23" max="23" width="10.50390625" style="0" customWidth="1"/>
    <col min="25" max="16384" width="0" style="0" hidden="1" customWidth="1"/>
  </cols>
  <sheetData>
    <row r="1" spans="1:23" ht="34.5" customHeight="1">
      <c r="A1" s="150" t="s">
        <v>92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</row>
    <row r="2" spans="1:23" ht="28.5" customHeight="1" thickBot="1">
      <c r="A2" s="151" t="str">
        <f>'楠梓'!A2</f>
        <v>(自95年1月1日至95年12月31日止)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</row>
    <row r="3" spans="1:23" s="3" customFormat="1" ht="24.75" customHeight="1">
      <c r="A3" s="44" t="s">
        <v>81</v>
      </c>
      <c r="B3" s="194" t="s">
        <v>50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52"/>
      <c r="O3" s="175" t="s">
        <v>51</v>
      </c>
      <c r="P3" s="153"/>
      <c r="Q3" s="153"/>
      <c r="R3" s="153"/>
      <c r="S3" s="153"/>
      <c r="T3" s="153"/>
      <c r="U3" s="153"/>
      <c r="V3" s="153"/>
      <c r="W3" s="191" t="s">
        <v>86</v>
      </c>
    </row>
    <row r="4" spans="1:23" s="3" customFormat="1" ht="21.75" customHeight="1">
      <c r="A4" s="155" t="s">
        <v>80</v>
      </c>
      <c r="B4" s="163" t="s">
        <v>52</v>
      </c>
      <c r="C4" s="184" t="s">
        <v>60</v>
      </c>
      <c r="D4" s="185"/>
      <c r="E4" s="185"/>
      <c r="F4" s="185"/>
      <c r="G4" s="185"/>
      <c r="H4" s="185"/>
      <c r="I4" s="185"/>
      <c r="J4" s="185"/>
      <c r="K4" s="185"/>
      <c r="L4" s="186"/>
      <c r="M4" s="187" t="s">
        <v>79</v>
      </c>
      <c r="N4" s="183" t="s">
        <v>75</v>
      </c>
      <c r="O4" s="189" t="s">
        <v>52</v>
      </c>
      <c r="P4" s="190" t="s">
        <v>53</v>
      </c>
      <c r="Q4" s="190"/>
      <c r="R4" s="190"/>
      <c r="S4" s="187" t="s">
        <v>76</v>
      </c>
      <c r="T4" s="187" t="s">
        <v>77</v>
      </c>
      <c r="U4" s="187" t="s">
        <v>78</v>
      </c>
      <c r="V4" s="197" t="s">
        <v>74</v>
      </c>
      <c r="W4" s="192"/>
    </row>
    <row r="5" spans="1:23" s="3" customFormat="1" ht="21.75" customHeight="1">
      <c r="A5" s="155"/>
      <c r="B5" s="163"/>
      <c r="C5" s="157" t="s">
        <v>54</v>
      </c>
      <c r="D5" s="168" t="s">
        <v>55</v>
      </c>
      <c r="E5" s="165" t="s">
        <v>56</v>
      </c>
      <c r="F5" s="166"/>
      <c r="G5" s="166"/>
      <c r="H5" s="166"/>
      <c r="I5" s="166"/>
      <c r="J5" s="166"/>
      <c r="K5" s="167"/>
      <c r="L5" s="157" t="s">
        <v>57</v>
      </c>
      <c r="M5" s="158"/>
      <c r="N5" s="170"/>
      <c r="O5" s="156"/>
      <c r="P5" s="157" t="s">
        <v>54</v>
      </c>
      <c r="Q5" s="157" t="s">
        <v>58</v>
      </c>
      <c r="R5" s="157" t="s">
        <v>57</v>
      </c>
      <c r="S5" s="158"/>
      <c r="T5" s="158"/>
      <c r="U5" s="158"/>
      <c r="V5" s="197"/>
      <c r="W5" s="192"/>
    </row>
    <row r="6" spans="1:23" s="3" customFormat="1" ht="21.75" customHeight="1">
      <c r="A6" s="155"/>
      <c r="B6" s="164"/>
      <c r="C6" s="157"/>
      <c r="D6" s="169"/>
      <c r="E6" s="40" t="s">
        <v>5</v>
      </c>
      <c r="F6" s="40" t="s">
        <v>0</v>
      </c>
      <c r="G6" s="40" t="s">
        <v>17</v>
      </c>
      <c r="H6" s="40" t="s">
        <v>18</v>
      </c>
      <c r="I6" s="40" t="s">
        <v>19</v>
      </c>
      <c r="J6" s="40" t="s">
        <v>101</v>
      </c>
      <c r="K6" s="41" t="s">
        <v>59</v>
      </c>
      <c r="L6" s="157"/>
      <c r="M6" s="158"/>
      <c r="N6" s="170"/>
      <c r="O6" s="156"/>
      <c r="P6" s="157"/>
      <c r="Q6" s="157"/>
      <c r="R6" s="157"/>
      <c r="S6" s="158"/>
      <c r="T6" s="158"/>
      <c r="U6" s="158"/>
      <c r="V6" s="198"/>
      <c r="W6" s="193"/>
    </row>
    <row r="7" spans="1:24" ht="33" customHeight="1">
      <c r="A7" s="7" t="s">
        <v>20</v>
      </c>
      <c r="B7" s="31">
        <f>'[1]1月'!F$26</f>
        <v>0</v>
      </c>
      <c r="C7" s="31"/>
      <c r="D7" s="31"/>
      <c r="E7" s="31"/>
      <c r="F7" s="31"/>
      <c r="G7" s="31"/>
      <c r="H7" s="31"/>
      <c r="I7" s="31"/>
      <c r="J7" s="31"/>
      <c r="K7" s="31"/>
      <c r="L7" s="31">
        <f>'[1]1月'!O$26</f>
        <v>0</v>
      </c>
      <c r="M7" s="17">
        <f>'[1]1月'!P$26</f>
        <v>0</v>
      </c>
      <c r="N7" s="35">
        <f>'[1]1月'!Q$26</f>
        <v>0</v>
      </c>
      <c r="O7" s="31">
        <f>'[1]1月'!R$26</f>
        <v>2</v>
      </c>
      <c r="P7" s="31">
        <f>'[1]1月'!S$26</f>
        <v>24</v>
      </c>
      <c r="Q7" s="31">
        <f>'[1]1月'!T$26</f>
        <v>17</v>
      </c>
      <c r="R7" s="31">
        <f>'[1]1月'!U$26</f>
        <v>41</v>
      </c>
      <c r="S7" s="65">
        <f>'[1]1月'!V$26</f>
        <v>3007.8199999999997</v>
      </c>
      <c r="T7" s="19">
        <f>'[1]1月'!W$26</f>
        <v>8197.42</v>
      </c>
      <c r="U7" s="19">
        <f>'[1]1月'!X$26</f>
        <v>7024.76</v>
      </c>
      <c r="V7" s="77">
        <f>'[1]1月'!Y$26</f>
        <v>53600</v>
      </c>
      <c r="W7" s="20"/>
      <c r="X7" s="2"/>
    </row>
    <row r="8" spans="1:24" ht="33" customHeight="1">
      <c r="A8" s="7" t="s">
        <v>21</v>
      </c>
      <c r="B8" s="31">
        <f>'[1]2月'!F$26</f>
        <v>0</v>
      </c>
      <c r="C8" s="31"/>
      <c r="D8" s="31"/>
      <c r="E8" s="31"/>
      <c r="F8" s="31"/>
      <c r="G8" s="31"/>
      <c r="H8" s="31"/>
      <c r="I8" s="31"/>
      <c r="J8" s="31"/>
      <c r="K8" s="31"/>
      <c r="L8" s="31">
        <f>'[1]2月'!O$26</f>
        <v>0</v>
      </c>
      <c r="M8" s="17">
        <f>'[1]2月'!P$26</f>
        <v>0</v>
      </c>
      <c r="N8" s="35">
        <f>'[1]2月'!Q$26</f>
        <v>0</v>
      </c>
      <c r="O8" s="31">
        <f>'[1]2月'!R$26</f>
        <v>0</v>
      </c>
      <c r="P8" s="31"/>
      <c r="Q8" s="31"/>
      <c r="R8" s="31">
        <f>'[1]2月'!U$26</f>
        <v>0</v>
      </c>
      <c r="S8" s="37">
        <f>'[1]2月'!V$26</f>
        <v>0</v>
      </c>
      <c r="T8" s="37">
        <f>'[1]2月'!W$26</f>
        <v>0</v>
      </c>
      <c r="U8" s="37">
        <f>'[1]2月'!X$26</f>
        <v>0</v>
      </c>
      <c r="V8" s="17">
        <f>'[1]2月'!Y$26</f>
        <v>0</v>
      </c>
      <c r="W8" s="18"/>
      <c r="X8" s="2"/>
    </row>
    <row r="9" spans="1:24" ht="33" customHeight="1">
      <c r="A9" s="7" t="s">
        <v>22</v>
      </c>
      <c r="B9" s="31">
        <f>'[1]3月'!F$28</f>
        <v>0</v>
      </c>
      <c r="C9" s="31"/>
      <c r="D9" s="31"/>
      <c r="E9" s="31"/>
      <c r="F9" s="31"/>
      <c r="G9" s="31"/>
      <c r="H9" s="31"/>
      <c r="I9" s="31"/>
      <c r="J9" s="16"/>
      <c r="K9" s="16"/>
      <c r="L9" s="16">
        <f>'[1]3月'!P$28</f>
        <v>0</v>
      </c>
      <c r="M9" s="37">
        <f>'[1]3月'!Q$28</f>
        <v>0</v>
      </c>
      <c r="N9" s="35">
        <f>'[1]3月'!R$28</f>
        <v>0</v>
      </c>
      <c r="O9" s="31">
        <f>'[1]3月'!S$28</f>
        <v>2</v>
      </c>
      <c r="P9" s="31">
        <f>'[1]3月'!T$28</f>
        <v>15</v>
      </c>
      <c r="Q9" s="31">
        <f>'[1]3月'!U$28</f>
        <v>2</v>
      </c>
      <c r="R9" s="31">
        <f>'[1]3月'!V$28</f>
        <v>17</v>
      </c>
      <c r="S9" s="65">
        <f>'[1]3月'!W$28</f>
        <v>1713</v>
      </c>
      <c r="T9" s="19">
        <f>'[1]3月'!X$28</f>
        <v>4841.06</v>
      </c>
      <c r="U9" s="19">
        <f>'[1]3月'!Y$28</f>
        <v>4254.3</v>
      </c>
      <c r="V9" s="77">
        <f>'[1]3月'!Z$28</f>
        <v>31000</v>
      </c>
      <c r="W9" s="20"/>
      <c r="X9" s="2"/>
    </row>
    <row r="10" spans="1:24" ht="33" customHeight="1">
      <c r="A10" s="7" t="s">
        <v>23</v>
      </c>
      <c r="B10" s="31">
        <f>'[1]4月'!F$23</f>
        <v>0</v>
      </c>
      <c r="C10" s="31"/>
      <c r="D10" s="31"/>
      <c r="E10" s="31"/>
      <c r="F10" s="31"/>
      <c r="G10" s="31"/>
      <c r="H10" s="31"/>
      <c r="I10" s="31"/>
      <c r="J10" s="16"/>
      <c r="K10" s="16"/>
      <c r="L10" s="16">
        <f>'[1]4月'!O$23</f>
        <v>0</v>
      </c>
      <c r="M10" s="37">
        <f>'[1]4月'!P$23</f>
        <v>0</v>
      </c>
      <c r="N10" s="35">
        <f>'[1]4月'!Q$23</f>
        <v>0</v>
      </c>
      <c r="O10" s="31">
        <f>'[1]4月'!R$23</f>
        <v>2</v>
      </c>
      <c r="P10" s="31">
        <f>'[1]4月'!S$23</f>
        <v>9</v>
      </c>
      <c r="Q10" s="31">
        <f>'[1]4月'!T$23</f>
        <v>15</v>
      </c>
      <c r="R10" s="31">
        <f>'[1]4月'!U$23</f>
        <v>24</v>
      </c>
      <c r="S10" s="65">
        <f>'[1]4月'!V$23</f>
        <v>3060.04</v>
      </c>
      <c r="T10" s="19">
        <f>'[1]4月'!W$23</f>
        <v>7514.22</v>
      </c>
      <c r="U10" s="19">
        <f>'[1]4月'!X$23</f>
        <v>6678.83</v>
      </c>
      <c r="V10" s="77">
        <f>'[1]4月'!Y$23</f>
        <v>45920</v>
      </c>
      <c r="W10" s="20"/>
      <c r="X10" s="2"/>
    </row>
    <row r="11" spans="1:24" ht="33" customHeight="1">
      <c r="A11" s="7" t="s">
        <v>24</v>
      </c>
      <c r="B11" s="32">
        <f>'[1]5月'!F$28</f>
        <v>1</v>
      </c>
      <c r="C11" s="32">
        <f>'[1]5月'!G$28</f>
        <v>0</v>
      </c>
      <c r="D11" s="32">
        <f>'[1]5月'!H$28</f>
        <v>0</v>
      </c>
      <c r="E11" s="32">
        <f>'[1]5月'!I$28</f>
        <v>0</v>
      </c>
      <c r="F11" s="32">
        <f>'[1]5月'!J$28</f>
        <v>18</v>
      </c>
      <c r="G11" s="32">
        <f>'[1]5月'!K$28</f>
        <v>62</v>
      </c>
      <c r="H11" s="32">
        <f>'[1]5月'!L$28</f>
        <v>26</v>
      </c>
      <c r="I11" s="32">
        <f>'[1]5月'!M$28</f>
        <v>0</v>
      </c>
      <c r="J11" s="16">
        <f>'[1]5月'!N$28</f>
        <v>0</v>
      </c>
      <c r="K11" s="16">
        <f>'[1]5月'!O$28</f>
        <v>0</v>
      </c>
      <c r="L11" s="16">
        <f>'[1]5月'!P$28</f>
        <v>106</v>
      </c>
      <c r="M11" s="19">
        <f>'[1]5月'!Q$28</f>
        <v>12757</v>
      </c>
      <c r="N11" s="34">
        <f>'[1]5月'!R$28</f>
        <v>47300</v>
      </c>
      <c r="O11" s="32">
        <f>'[1]5月'!S$28</f>
        <v>1</v>
      </c>
      <c r="P11" s="32">
        <f>'[1]5月'!T$28</f>
        <v>0</v>
      </c>
      <c r="Q11" s="32">
        <f>'[1]5月'!U$28</f>
        <v>3</v>
      </c>
      <c r="R11" s="32">
        <f>'[1]5月'!V$28</f>
        <v>3</v>
      </c>
      <c r="S11" s="119" t="str">
        <f>'[1]5月'!W$28</f>
        <v>面　積　　未分割</v>
      </c>
      <c r="T11" s="19">
        <f>'[1]5月'!X$28</f>
        <v>501.68</v>
      </c>
      <c r="U11" s="19">
        <f>'[1]5月'!Y$28</f>
        <v>471.21</v>
      </c>
      <c r="V11" s="77">
        <f>'[1]5月'!Z$28</f>
        <v>2700</v>
      </c>
      <c r="W11" s="109" t="str">
        <f>'[1]3月'!AA$20</f>
        <v>大樓、透天綜合案</v>
      </c>
      <c r="X11" s="2"/>
    </row>
    <row r="12" spans="1:24" ht="33" customHeight="1">
      <c r="A12" s="7" t="s">
        <v>25</v>
      </c>
      <c r="B12" s="31">
        <f>'[1]6月'!F$29</f>
        <v>1</v>
      </c>
      <c r="C12" s="31">
        <f>'[1]6月'!G$29</f>
        <v>1</v>
      </c>
      <c r="D12" s="31">
        <f>'[1]6月'!H$29</f>
        <v>154</v>
      </c>
      <c r="E12" s="31">
        <f>'[1]6月'!I$29</f>
        <v>0</v>
      </c>
      <c r="F12" s="31">
        <f>'[1]6月'!J$29</f>
        <v>0</v>
      </c>
      <c r="G12" s="31">
        <f>'[1]6月'!K$29</f>
        <v>0</v>
      </c>
      <c r="H12" s="31">
        <f>'[1]6月'!L$29</f>
        <v>0</v>
      </c>
      <c r="I12" s="31">
        <f>'[1]6月'!M$29</f>
        <v>0</v>
      </c>
      <c r="J12" s="16">
        <f>'[1]6月'!N$29</f>
        <v>0</v>
      </c>
      <c r="K12" s="16">
        <f>'[1]6月'!O$29</f>
        <v>0</v>
      </c>
      <c r="L12" s="16">
        <f>'[1]6月'!P$29</f>
        <v>155</v>
      </c>
      <c r="M12" s="19">
        <f>'[1]6月'!Q$29</f>
        <v>3146.2700000000004</v>
      </c>
      <c r="N12" s="34">
        <f>'[1]6月'!R$29</f>
        <v>15000</v>
      </c>
      <c r="O12" s="31">
        <f>'[1]6月'!S$29</f>
        <v>3</v>
      </c>
      <c r="P12" s="31">
        <f>'[1]6月'!T$29</f>
        <v>8</v>
      </c>
      <c r="Q12" s="31">
        <f>'[1]6月'!U$29</f>
        <v>9</v>
      </c>
      <c r="R12" s="31">
        <f>'[1]6月'!V$29</f>
        <v>17</v>
      </c>
      <c r="S12" s="65">
        <f>'[1]6月'!W$29</f>
        <v>1666.9</v>
      </c>
      <c r="T12" s="19">
        <f>'[1]6月'!X$29</f>
        <v>4164.849999999999</v>
      </c>
      <c r="U12" s="19">
        <f>'[1]6月'!Y$29</f>
        <v>3875.7899999999995</v>
      </c>
      <c r="V12" s="77">
        <f>'[1]6月'!Z$29</f>
        <v>23200</v>
      </c>
      <c r="W12" s="20"/>
      <c r="X12" s="2"/>
    </row>
    <row r="13" spans="1:24" ht="33" customHeight="1">
      <c r="A13" s="195" t="s">
        <v>26</v>
      </c>
      <c r="B13" s="32">
        <f>'[1]7月'!F$33</f>
        <v>0</v>
      </c>
      <c r="C13" s="32"/>
      <c r="D13" s="32"/>
      <c r="E13" s="32"/>
      <c r="F13" s="32"/>
      <c r="G13" s="32"/>
      <c r="H13" s="32"/>
      <c r="I13" s="32"/>
      <c r="J13" s="29"/>
      <c r="K13" s="29"/>
      <c r="L13" s="29">
        <f>'[1]7月'!O$33</f>
        <v>0</v>
      </c>
      <c r="M13" s="99">
        <f>'[1]7月'!P$33</f>
        <v>0</v>
      </c>
      <c r="N13" s="93">
        <f>'[1]7月'!Q$33</f>
        <v>0</v>
      </c>
      <c r="O13" s="32">
        <f>'[1]7月'!R$33</f>
        <v>4</v>
      </c>
      <c r="P13" s="32">
        <f>'[1]7月'!S$33</f>
        <v>4</v>
      </c>
      <c r="Q13" s="32">
        <f>'[1]7月'!T$33</f>
        <v>12</v>
      </c>
      <c r="R13" s="32">
        <f>'[1]7月'!U$33</f>
        <v>16</v>
      </c>
      <c r="S13" s="71">
        <f>'[1]7月'!V$33</f>
        <v>1632.56</v>
      </c>
      <c r="T13" s="71">
        <f>'[1]7月'!W$33</f>
        <v>3586.3</v>
      </c>
      <c r="U13" s="71">
        <f>'[1]7月'!X$33</f>
        <v>3145.61</v>
      </c>
      <c r="V13" s="78">
        <f>'[1]7月'!Y$33</f>
        <v>18750</v>
      </c>
      <c r="W13" s="72"/>
      <c r="X13" s="1"/>
    </row>
    <row r="14" spans="1:24" ht="33" customHeight="1">
      <c r="A14" s="196"/>
      <c r="B14" s="73">
        <f>'[1]7月'!F$35</f>
        <v>1</v>
      </c>
      <c r="C14" s="73">
        <f>'[1]7月'!G$35</f>
        <v>2</v>
      </c>
      <c r="D14" s="73">
        <f>'[1]7月'!H$35</f>
        <v>0</v>
      </c>
      <c r="E14" s="73">
        <f>'[1]7月'!I$35</f>
        <v>96</v>
      </c>
      <c r="F14" s="73">
        <f>'[1]7月'!J$35</f>
        <v>0</v>
      </c>
      <c r="G14" s="73">
        <f>'[1]7月'!K$35</f>
        <v>0</v>
      </c>
      <c r="H14" s="73">
        <f>'[1]7月'!L$35</f>
        <v>0</v>
      </c>
      <c r="I14" s="73">
        <f>'[1]7月'!M$35</f>
        <v>0</v>
      </c>
      <c r="J14" s="73">
        <v>0</v>
      </c>
      <c r="K14" s="73">
        <f>'[1]7月'!N$35</f>
        <v>0</v>
      </c>
      <c r="L14" s="73">
        <f>'[1]7月'!O$35</f>
        <v>98</v>
      </c>
      <c r="M14" s="75">
        <f>'[1]7月'!P$35</f>
        <v>3369.87</v>
      </c>
      <c r="N14" s="94">
        <f>'[1]7月'!Q$35</f>
        <v>20950</v>
      </c>
      <c r="O14" s="74">
        <f>'[1]7月'!R$35</f>
        <v>1</v>
      </c>
      <c r="P14" s="73">
        <f>'[1]7月'!S$35</f>
        <v>0</v>
      </c>
      <c r="Q14" s="73">
        <f>'[1]7月'!T$35</f>
        <v>8</v>
      </c>
      <c r="R14" s="73">
        <f>'[1]7月'!U$35</f>
        <v>8</v>
      </c>
      <c r="S14" s="75">
        <f>'[1]7月'!V$35</f>
        <v>762</v>
      </c>
      <c r="T14" s="75">
        <f>'[1]7月'!W$35</f>
        <v>1447</v>
      </c>
      <c r="U14" s="75">
        <f>'[1]7月'!X$35</f>
        <v>1447</v>
      </c>
      <c r="V14" s="102">
        <f>'[1]7月'!Y$35</f>
        <v>14400</v>
      </c>
      <c r="W14" s="114" t="str">
        <f>'[1]7月'!Z$35</f>
        <v>大樓、透天綜合案</v>
      </c>
      <c r="X14" s="1"/>
    </row>
    <row r="15" spans="1:24" ht="33" customHeight="1">
      <c r="A15" s="181" t="s">
        <v>27</v>
      </c>
      <c r="B15" s="32">
        <f>'[1]8月'!F$32</f>
        <v>0</v>
      </c>
      <c r="C15" s="32"/>
      <c r="D15" s="32"/>
      <c r="E15" s="32"/>
      <c r="F15" s="32"/>
      <c r="G15" s="32"/>
      <c r="H15" s="32"/>
      <c r="I15" s="32"/>
      <c r="J15" s="32"/>
      <c r="K15" s="32"/>
      <c r="L15" s="32">
        <f>'[1]8月'!O$32</f>
        <v>0</v>
      </c>
      <c r="M15" s="99">
        <f>'[1]8月'!P$32</f>
        <v>0</v>
      </c>
      <c r="N15" s="93">
        <f>'[1]8月'!Q$32</f>
        <v>0</v>
      </c>
      <c r="O15" s="32">
        <f>'[1]8月'!R$32</f>
        <v>2</v>
      </c>
      <c r="P15" s="32">
        <f>'[1]8月'!S$32</f>
        <v>51</v>
      </c>
      <c r="Q15" s="32">
        <f>'[1]8月'!T$32</f>
        <v>8</v>
      </c>
      <c r="R15" s="32">
        <f>'[1]8月'!U$32</f>
        <v>59</v>
      </c>
      <c r="S15" s="71">
        <f>'[1]8月'!V$32</f>
        <v>6329.34</v>
      </c>
      <c r="T15" s="71">
        <f>'[1]8月'!W$32</f>
        <v>16021.96</v>
      </c>
      <c r="U15" s="71">
        <f>'[1]8月'!X$32</f>
        <v>13908.9</v>
      </c>
      <c r="V15" s="78">
        <f>'[1]8月'!Y$32</f>
        <v>119800</v>
      </c>
      <c r="W15" s="72"/>
      <c r="X15" s="2"/>
    </row>
    <row r="16" spans="1:24" ht="33" customHeight="1">
      <c r="A16" s="182"/>
      <c r="B16" s="73">
        <f>'[1]8月'!F$29</f>
        <v>1</v>
      </c>
      <c r="C16" s="74">
        <f>'[1]8月'!G$29</f>
        <v>0</v>
      </c>
      <c r="D16" s="74">
        <f>'[1]8月'!H$29</f>
        <v>0</v>
      </c>
      <c r="E16" s="74">
        <f>'[1]8月'!I$29</f>
        <v>0</v>
      </c>
      <c r="F16" s="74">
        <f>'[1]8月'!J$29</f>
        <v>0</v>
      </c>
      <c r="G16" s="74">
        <f>'[1]8月'!K$29</f>
        <v>0</v>
      </c>
      <c r="H16" s="74">
        <f>'[1]8月'!L$29</f>
        <v>0</v>
      </c>
      <c r="I16" s="74">
        <f>'[1]8月'!M$29</f>
        <v>21</v>
      </c>
      <c r="J16" s="74">
        <v>0</v>
      </c>
      <c r="K16" s="74">
        <f>'[1]8月'!N$29</f>
        <v>0</v>
      </c>
      <c r="L16" s="74">
        <f>'[1]8月'!O$29</f>
        <v>21</v>
      </c>
      <c r="M16" s="75">
        <f>'[1]8月'!P$29</f>
        <v>3986.6</v>
      </c>
      <c r="N16" s="125">
        <f>'[1]8月'!Q$29</f>
        <v>12059.4</v>
      </c>
      <c r="O16" s="74">
        <f>'[1]8月'!R$29</f>
        <v>1</v>
      </c>
      <c r="P16" s="74">
        <f>'[1]8月'!S$29</f>
        <v>7</v>
      </c>
      <c r="Q16" s="74">
        <f>'[1]8月'!T$29</f>
        <v>0</v>
      </c>
      <c r="R16" s="74">
        <f>'[1]8月'!U$29</f>
        <v>7</v>
      </c>
      <c r="S16" s="75">
        <f>'[1]8月'!V$29</f>
        <v>503</v>
      </c>
      <c r="T16" s="75">
        <f>'[1]8月'!W$29</f>
        <v>1576.47</v>
      </c>
      <c r="U16" s="75">
        <f>'[1]8月'!X$29</f>
        <v>1395.31</v>
      </c>
      <c r="V16" s="113">
        <f>'[1]8月'!Y$29</f>
        <v>8400</v>
      </c>
      <c r="W16" s="114" t="str">
        <f>'[1]8月'!Z$29</f>
        <v>大樓、透天綜合案</v>
      </c>
      <c r="X16" s="2"/>
    </row>
    <row r="17" spans="1:24" ht="33" customHeight="1">
      <c r="A17" s="7" t="s">
        <v>2</v>
      </c>
      <c r="B17" s="31">
        <f>'[1]9月'!F$22</f>
        <v>0</v>
      </c>
      <c r="C17" s="31"/>
      <c r="D17" s="31"/>
      <c r="E17" s="31"/>
      <c r="F17" s="31"/>
      <c r="G17" s="31"/>
      <c r="H17" s="31"/>
      <c r="I17" s="31"/>
      <c r="J17" s="31"/>
      <c r="K17" s="31"/>
      <c r="L17" s="31">
        <f>'[1]9月'!O$22</f>
        <v>0</v>
      </c>
      <c r="M17" s="37">
        <f>'[1]9月'!P$22</f>
        <v>0</v>
      </c>
      <c r="N17" s="35">
        <f>'[1]9月'!Q$22</f>
        <v>0</v>
      </c>
      <c r="O17" s="31">
        <f>'[1]9月'!R$22</f>
        <v>5</v>
      </c>
      <c r="P17" s="31">
        <f>'[1]9月'!S$22</f>
        <v>14</v>
      </c>
      <c r="Q17" s="31">
        <f>'[1]9月'!T$22</f>
        <v>13</v>
      </c>
      <c r="R17" s="31">
        <f>'[1]9月'!U$22</f>
        <v>27</v>
      </c>
      <c r="S17" s="65">
        <f>'[1]9月'!V$22</f>
        <v>3301</v>
      </c>
      <c r="T17" s="19">
        <f>'[1]9月'!W$22</f>
        <v>9994.1</v>
      </c>
      <c r="U17" s="19">
        <f>'[1]9月'!X$22</f>
        <v>9020.720000000001</v>
      </c>
      <c r="V17" s="77">
        <f>'[1]9月'!Y$22</f>
        <v>57635</v>
      </c>
      <c r="W17" s="20"/>
      <c r="X17" s="2"/>
    </row>
    <row r="18" spans="1:24" ht="33" customHeight="1">
      <c r="A18" s="7" t="s">
        <v>3</v>
      </c>
      <c r="B18" s="16">
        <f>'[1]10月 '!F$20</f>
        <v>0</v>
      </c>
      <c r="C18" s="16"/>
      <c r="D18" s="16"/>
      <c r="E18" s="16"/>
      <c r="F18" s="16"/>
      <c r="G18" s="16"/>
      <c r="H18" s="16"/>
      <c r="I18" s="16"/>
      <c r="J18" s="16"/>
      <c r="K18" s="16"/>
      <c r="L18" s="16">
        <f>'[1]10月 '!O$20</f>
        <v>0</v>
      </c>
      <c r="M18" s="37">
        <f>'[1]10月 '!P$20</f>
        <v>0</v>
      </c>
      <c r="N18" s="35">
        <f>'[1]10月 '!Q$20</f>
        <v>0</v>
      </c>
      <c r="O18" s="16">
        <f>'[1]10月 '!R$20</f>
        <v>3</v>
      </c>
      <c r="P18" s="16">
        <f>'[1]10月 '!S$20</f>
        <v>7</v>
      </c>
      <c r="Q18" s="16">
        <f>'[1]10月 '!T$20</f>
        <v>30</v>
      </c>
      <c r="R18" s="16">
        <f>'[1]10月 '!U$20</f>
        <v>37</v>
      </c>
      <c r="S18" s="65">
        <f>'[1]10月 '!V$20</f>
        <v>3086.01</v>
      </c>
      <c r="T18" s="19">
        <f>'[1]10月 '!W$20</f>
        <v>7259.24</v>
      </c>
      <c r="U18" s="19">
        <f>'[1]10月 '!X$20</f>
        <v>6344.32</v>
      </c>
      <c r="V18" s="77">
        <f>'[1]10月 '!Y$20</f>
        <v>33280</v>
      </c>
      <c r="W18" s="20"/>
      <c r="X18" s="2"/>
    </row>
    <row r="19" spans="1:24" ht="33" customHeight="1">
      <c r="A19" s="7" t="s">
        <v>4</v>
      </c>
      <c r="B19" s="16">
        <f>'[1]11月'!F$28</f>
        <v>0</v>
      </c>
      <c r="C19" s="16"/>
      <c r="D19" s="16"/>
      <c r="E19" s="16"/>
      <c r="F19" s="16"/>
      <c r="G19" s="16"/>
      <c r="H19" s="16"/>
      <c r="I19" s="16"/>
      <c r="J19" s="16"/>
      <c r="K19" s="16"/>
      <c r="L19" s="16">
        <f>'[1]11月'!O$28</f>
        <v>0</v>
      </c>
      <c r="M19" s="37">
        <f>'[1]11月'!P$28</f>
        <v>0</v>
      </c>
      <c r="N19" s="35">
        <f>'[1]11月'!Q$28</f>
        <v>0</v>
      </c>
      <c r="O19" s="16">
        <f>'[1]11月'!R$28</f>
        <v>3</v>
      </c>
      <c r="P19" s="16">
        <f>'[1]11月'!S$28</f>
        <v>9</v>
      </c>
      <c r="Q19" s="16">
        <f>'[1]11月'!T$28</f>
        <v>88</v>
      </c>
      <c r="R19" s="16">
        <f>'[1]11月'!U$28</f>
        <v>97</v>
      </c>
      <c r="S19" s="65">
        <f>'[1]11月'!V$28</f>
        <v>2976.33</v>
      </c>
      <c r="T19" s="19">
        <f>'[1]11月'!W$28</f>
        <v>7896.09</v>
      </c>
      <c r="U19" s="19">
        <f>'[1]11月'!X$28</f>
        <v>7192.48</v>
      </c>
      <c r="V19" s="77">
        <f>'[1]11月'!Y$28</f>
        <v>49600</v>
      </c>
      <c r="W19" s="20"/>
      <c r="X19" s="2"/>
    </row>
    <row r="20" spans="1:24" ht="33" customHeight="1">
      <c r="A20" s="7" t="s">
        <v>28</v>
      </c>
      <c r="B20" s="16">
        <f>'[1]12月'!F$35</f>
        <v>0</v>
      </c>
      <c r="C20" s="16"/>
      <c r="D20" s="16"/>
      <c r="E20" s="16"/>
      <c r="F20" s="16"/>
      <c r="G20" s="16"/>
      <c r="H20" s="16"/>
      <c r="I20" s="16"/>
      <c r="J20" s="16"/>
      <c r="K20" s="16"/>
      <c r="L20" s="16">
        <f>'[1]12月'!O$35</f>
        <v>0</v>
      </c>
      <c r="M20" s="37">
        <f>'[1]12月'!P$35</f>
        <v>0</v>
      </c>
      <c r="N20" s="35">
        <f>'[1]12月'!Q$35</f>
        <v>0</v>
      </c>
      <c r="O20" s="16">
        <f>'[1]12月'!R$35</f>
        <v>5</v>
      </c>
      <c r="P20" s="16">
        <f>'[1]12月'!S$35</f>
        <v>30</v>
      </c>
      <c r="Q20" s="16">
        <f>'[1]12月'!T$35</f>
        <v>13</v>
      </c>
      <c r="R20" s="16">
        <f>'[1]12月'!U$35</f>
        <v>43</v>
      </c>
      <c r="S20" s="65">
        <f>'[1]12月'!V$35</f>
        <v>4849.76</v>
      </c>
      <c r="T20" s="19">
        <f>'[1]12月'!W$35</f>
        <v>12610.470000000001</v>
      </c>
      <c r="U20" s="19">
        <f>'[1]12月'!X$35</f>
        <v>11260.369999999999</v>
      </c>
      <c r="V20" s="77">
        <f>'[1]12月'!Y$35</f>
        <v>77500</v>
      </c>
      <c r="W20" s="20"/>
      <c r="X20" s="2"/>
    </row>
    <row r="21" spans="1:23" s="3" customFormat="1" ht="43.5" customHeight="1" thickBot="1">
      <c r="A21" s="5" t="s">
        <v>7</v>
      </c>
      <c r="B21" s="36">
        <f>SUM(B7:B20)</f>
        <v>4</v>
      </c>
      <c r="C21" s="22">
        <f aca="true" t="shared" si="0" ref="C21:V21">SUM(C7:C20)</f>
        <v>3</v>
      </c>
      <c r="D21" s="22">
        <f t="shared" si="0"/>
        <v>154</v>
      </c>
      <c r="E21" s="22">
        <f t="shared" si="0"/>
        <v>96</v>
      </c>
      <c r="F21" s="22">
        <f t="shared" si="0"/>
        <v>18</v>
      </c>
      <c r="G21" s="22">
        <f t="shared" si="0"/>
        <v>62</v>
      </c>
      <c r="H21" s="22">
        <f t="shared" si="0"/>
        <v>26</v>
      </c>
      <c r="I21" s="22">
        <f t="shared" si="0"/>
        <v>21</v>
      </c>
      <c r="J21" s="22">
        <f>SUM(J7:J20)</f>
        <v>0</v>
      </c>
      <c r="K21" s="22">
        <f>SUM(K7:K20)</f>
        <v>0</v>
      </c>
      <c r="L21" s="22">
        <f>SUM(L7:L20)</f>
        <v>380</v>
      </c>
      <c r="M21" s="24">
        <f t="shared" si="0"/>
        <v>23259.739999999998</v>
      </c>
      <c r="N21" s="124">
        <f t="shared" si="0"/>
        <v>95309.4</v>
      </c>
      <c r="O21" s="21">
        <f t="shared" si="0"/>
        <v>34</v>
      </c>
      <c r="P21" s="22">
        <f t="shared" si="0"/>
        <v>178</v>
      </c>
      <c r="Q21" s="22">
        <f t="shared" si="0"/>
        <v>218</v>
      </c>
      <c r="R21" s="22">
        <f t="shared" si="0"/>
        <v>396</v>
      </c>
      <c r="S21" s="48">
        <f t="shared" si="0"/>
        <v>32887.76</v>
      </c>
      <c r="T21" s="48">
        <f t="shared" si="0"/>
        <v>85610.86</v>
      </c>
      <c r="U21" s="48">
        <f t="shared" si="0"/>
        <v>76019.59999999999</v>
      </c>
      <c r="V21" s="108">
        <f t="shared" si="0"/>
        <v>535785</v>
      </c>
      <c r="W21" s="49"/>
    </row>
  </sheetData>
  <mergeCells count="25">
    <mergeCell ref="A2:W2"/>
    <mergeCell ref="A15:A16"/>
    <mergeCell ref="P4:R4"/>
    <mergeCell ref="B3:N3"/>
    <mergeCell ref="O3:V3"/>
    <mergeCell ref="A13:A14"/>
    <mergeCell ref="V4:V6"/>
    <mergeCell ref="R5:R6"/>
    <mergeCell ref="T4:T6"/>
    <mergeCell ref="Q5:Q6"/>
    <mergeCell ref="N4:N6"/>
    <mergeCell ref="S4:S6"/>
    <mergeCell ref="P5:P6"/>
    <mergeCell ref="A1:W1"/>
    <mergeCell ref="W3:W6"/>
    <mergeCell ref="C5:C6"/>
    <mergeCell ref="L5:L6"/>
    <mergeCell ref="D5:D6"/>
    <mergeCell ref="O4:O6"/>
    <mergeCell ref="U4:U6"/>
    <mergeCell ref="A4:A6"/>
    <mergeCell ref="B4:B6"/>
    <mergeCell ref="C4:L4"/>
    <mergeCell ref="M4:M6"/>
    <mergeCell ref="E5:K5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W19"/>
  <sheetViews>
    <sheetView workbookViewId="0" topLeftCell="H1">
      <pane ySplit="6" topLeftCell="BM14" activePane="bottomLeft" state="frozen"/>
      <selection pane="topLeft" activeCell="A1" sqref="A1"/>
      <selection pane="bottomLeft" activeCell="V20" sqref="V20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2" width="5.375" style="0" customWidth="1"/>
    <col min="13" max="13" width="11.125" style="0" customWidth="1"/>
    <col min="14" max="14" width="9.875" style="0" customWidth="1"/>
    <col min="15" max="15" width="4.625" style="0" customWidth="1"/>
    <col min="16" max="17" width="5.875" style="0" customWidth="1"/>
    <col min="18" max="18" width="6.375" style="0" customWidth="1"/>
    <col min="19" max="19" width="11.375" style="0" customWidth="1"/>
    <col min="20" max="20" width="11.625" style="0" customWidth="1"/>
    <col min="21" max="21" width="11.00390625" style="0" customWidth="1"/>
    <col min="22" max="22" width="10.375" style="0" customWidth="1"/>
    <col min="24" max="16384" width="0" style="0" hidden="1" customWidth="1"/>
  </cols>
  <sheetData>
    <row r="1" spans="1:22" ht="33.75" customHeight="1">
      <c r="A1" s="150" t="s">
        <v>93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</row>
    <row r="2" spans="1:22" ht="28.5" customHeight="1" thickBot="1">
      <c r="A2" s="151" t="str">
        <f>'楠梓'!A2</f>
        <v>(自95年1月1日至95年12月31日止)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3" spans="1:22" s="3" customFormat="1" ht="24.75" customHeight="1">
      <c r="A3" s="44" t="s">
        <v>81</v>
      </c>
      <c r="B3" s="194" t="s">
        <v>61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52"/>
      <c r="O3" s="175" t="s">
        <v>49</v>
      </c>
      <c r="P3" s="153"/>
      <c r="Q3" s="153"/>
      <c r="R3" s="153"/>
      <c r="S3" s="153"/>
      <c r="T3" s="153"/>
      <c r="U3" s="153"/>
      <c r="V3" s="188"/>
    </row>
    <row r="4" spans="1:22" s="3" customFormat="1" ht="21.75" customHeight="1">
      <c r="A4" s="200" t="s">
        <v>80</v>
      </c>
      <c r="B4" s="203" t="s">
        <v>1</v>
      </c>
      <c r="C4" s="206" t="s">
        <v>12</v>
      </c>
      <c r="D4" s="207"/>
      <c r="E4" s="207"/>
      <c r="F4" s="207"/>
      <c r="G4" s="207"/>
      <c r="H4" s="207"/>
      <c r="I4" s="207"/>
      <c r="J4" s="207"/>
      <c r="K4" s="207"/>
      <c r="L4" s="208"/>
      <c r="M4" s="209" t="s">
        <v>79</v>
      </c>
      <c r="N4" s="211" t="s">
        <v>75</v>
      </c>
      <c r="O4" s="213" t="s">
        <v>1</v>
      </c>
      <c r="P4" s="206" t="s">
        <v>12</v>
      </c>
      <c r="Q4" s="207"/>
      <c r="R4" s="208"/>
      <c r="S4" s="209" t="s">
        <v>76</v>
      </c>
      <c r="T4" s="209" t="s">
        <v>77</v>
      </c>
      <c r="U4" s="209" t="s">
        <v>78</v>
      </c>
      <c r="V4" s="171" t="s">
        <v>74</v>
      </c>
    </row>
    <row r="5" spans="1:22" s="3" customFormat="1" ht="21.75" customHeight="1">
      <c r="A5" s="201"/>
      <c r="B5" s="204"/>
      <c r="C5" s="203" t="s">
        <v>13</v>
      </c>
      <c r="D5" s="203" t="s">
        <v>6</v>
      </c>
      <c r="E5" s="206" t="s">
        <v>14</v>
      </c>
      <c r="F5" s="207"/>
      <c r="G5" s="207"/>
      <c r="H5" s="207"/>
      <c r="I5" s="207"/>
      <c r="J5" s="207"/>
      <c r="K5" s="208"/>
      <c r="L5" s="203" t="s">
        <v>15</v>
      </c>
      <c r="M5" s="210"/>
      <c r="N5" s="212"/>
      <c r="O5" s="214"/>
      <c r="P5" s="203" t="s">
        <v>13</v>
      </c>
      <c r="Q5" s="203" t="s">
        <v>16</v>
      </c>
      <c r="R5" s="203" t="s">
        <v>15</v>
      </c>
      <c r="S5" s="210"/>
      <c r="T5" s="210"/>
      <c r="U5" s="210"/>
      <c r="V5" s="172"/>
    </row>
    <row r="6" spans="1:22" s="3" customFormat="1" ht="21.75" customHeight="1">
      <c r="A6" s="202"/>
      <c r="B6" s="205"/>
      <c r="C6" s="205"/>
      <c r="D6" s="205"/>
      <c r="E6" s="40" t="s">
        <v>5</v>
      </c>
      <c r="F6" s="40" t="s">
        <v>0</v>
      </c>
      <c r="G6" s="40" t="s">
        <v>17</v>
      </c>
      <c r="H6" s="40" t="s">
        <v>18</v>
      </c>
      <c r="I6" s="40" t="s">
        <v>19</v>
      </c>
      <c r="J6" s="40" t="s">
        <v>101</v>
      </c>
      <c r="K6" s="42" t="s">
        <v>8</v>
      </c>
      <c r="L6" s="205"/>
      <c r="M6" s="187"/>
      <c r="N6" s="183"/>
      <c r="O6" s="215"/>
      <c r="P6" s="205"/>
      <c r="Q6" s="205"/>
      <c r="R6" s="205"/>
      <c r="S6" s="187"/>
      <c r="T6" s="187"/>
      <c r="U6" s="187"/>
      <c r="V6" s="173"/>
    </row>
    <row r="7" spans="1:23" ht="33" customHeight="1">
      <c r="A7" s="7" t="s">
        <v>29</v>
      </c>
      <c r="B7" s="16">
        <v>0</v>
      </c>
      <c r="C7" s="16"/>
      <c r="D7" s="16"/>
      <c r="E7" s="16"/>
      <c r="F7" s="16"/>
      <c r="G7" s="16"/>
      <c r="H7" s="16"/>
      <c r="I7" s="16"/>
      <c r="J7" s="16"/>
      <c r="K7" s="16"/>
      <c r="L7" s="16">
        <v>0</v>
      </c>
      <c r="M7" s="37">
        <v>0</v>
      </c>
      <c r="N7" s="35">
        <v>0</v>
      </c>
      <c r="O7" s="31">
        <v>0</v>
      </c>
      <c r="P7" s="31"/>
      <c r="Q7" s="31"/>
      <c r="R7" s="31">
        <v>0</v>
      </c>
      <c r="S7" s="37">
        <v>0</v>
      </c>
      <c r="T7" s="37">
        <v>0</v>
      </c>
      <c r="U7" s="37">
        <v>0</v>
      </c>
      <c r="V7" s="18">
        <v>0</v>
      </c>
      <c r="W7" s="2"/>
    </row>
    <row r="8" spans="1:23" ht="33" customHeight="1">
      <c r="A8" s="7" t="s">
        <v>30</v>
      </c>
      <c r="B8" s="16">
        <v>0</v>
      </c>
      <c r="C8" s="16"/>
      <c r="D8" s="16"/>
      <c r="E8" s="16"/>
      <c r="F8" s="16"/>
      <c r="G8" s="16"/>
      <c r="H8" s="16"/>
      <c r="I8" s="16"/>
      <c r="J8" s="16"/>
      <c r="K8" s="16"/>
      <c r="L8" s="16">
        <v>0</v>
      </c>
      <c r="M8" s="37">
        <v>0</v>
      </c>
      <c r="N8" s="35">
        <v>0</v>
      </c>
      <c r="O8" s="31">
        <v>0</v>
      </c>
      <c r="P8" s="31"/>
      <c r="Q8" s="31"/>
      <c r="R8" s="31">
        <v>0</v>
      </c>
      <c r="S8" s="37">
        <v>0</v>
      </c>
      <c r="T8" s="37">
        <v>0</v>
      </c>
      <c r="U8" s="37">
        <v>0</v>
      </c>
      <c r="V8" s="18">
        <v>0</v>
      </c>
      <c r="W8" s="2"/>
    </row>
    <row r="9" spans="1:23" ht="33" customHeight="1">
      <c r="A9" s="7" t="s">
        <v>22</v>
      </c>
      <c r="B9" s="16">
        <f>'[1]3月'!F$31</f>
        <v>0</v>
      </c>
      <c r="C9" s="16"/>
      <c r="D9" s="16"/>
      <c r="E9" s="16"/>
      <c r="F9" s="16"/>
      <c r="G9" s="16"/>
      <c r="H9" s="16"/>
      <c r="I9" s="16"/>
      <c r="J9" s="16"/>
      <c r="K9" s="16"/>
      <c r="L9" s="16">
        <f>'[1]3月'!P$31</f>
        <v>0</v>
      </c>
      <c r="M9" s="37">
        <f>'[1]3月'!Q$31</f>
        <v>0</v>
      </c>
      <c r="N9" s="35">
        <f>'[1]3月'!R$31</f>
        <v>0</v>
      </c>
      <c r="O9" s="16">
        <f>'[1]3月'!S$31</f>
        <v>2</v>
      </c>
      <c r="P9" s="16">
        <f>'[1]3月'!T$31</f>
        <v>1</v>
      </c>
      <c r="Q9" s="16">
        <f>'[1]3月'!U$31</f>
        <v>2</v>
      </c>
      <c r="R9" s="16">
        <f>'[1]3月'!V$31</f>
        <v>3</v>
      </c>
      <c r="S9" s="19">
        <f>'[1]3月'!W$31</f>
        <v>252.23</v>
      </c>
      <c r="T9" s="19">
        <f>'[1]3月'!X$31</f>
        <v>629.56</v>
      </c>
      <c r="U9" s="19">
        <f>'[1]3月'!Y$31</f>
        <v>607.75</v>
      </c>
      <c r="V9" s="20">
        <f>'[1]3月'!Z$31</f>
        <v>3450</v>
      </c>
      <c r="W9" s="2"/>
    </row>
    <row r="10" spans="1:23" ht="33" customHeight="1">
      <c r="A10" s="7" t="s">
        <v>23</v>
      </c>
      <c r="B10" s="16">
        <v>0</v>
      </c>
      <c r="C10" s="16"/>
      <c r="D10" s="16"/>
      <c r="E10" s="16"/>
      <c r="F10" s="16"/>
      <c r="G10" s="16"/>
      <c r="H10" s="16"/>
      <c r="I10" s="16"/>
      <c r="J10" s="16"/>
      <c r="K10" s="16"/>
      <c r="L10" s="16">
        <v>0</v>
      </c>
      <c r="M10" s="37">
        <v>0</v>
      </c>
      <c r="N10" s="35">
        <v>0</v>
      </c>
      <c r="O10" s="31">
        <v>0</v>
      </c>
      <c r="P10" s="31"/>
      <c r="Q10" s="31"/>
      <c r="R10" s="31">
        <v>0</v>
      </c>
      <c r="S10" s="37">
        <v>0</v>
      </c>
      <c r="T10" s="37">
        <v>0</v>
      </c>
      <c r="U10" s="37">
        <v>0</v>
      </c>
      <c r="V10" s="18">
        <v>0</v>
      </c>
      <c r="W10" s="2"/>
    </row>
    <row r="11" spans="1:23" ht="33" customHeight="1">
      <c r="A11" s="7" t="s">
        <v>24</v>
      </c>
      <c r="B11" s="16">
        <v>0</v>
      </c>
      <c r="C11" s="16"/>
      <c r="D11" s="16"/>
      <c r="E11" s="16"/>
      <c r="F11" s="16"/>
      <c r="G11" s="16"/>
      <c r="H11" s="16"/>
      <c r="I11" s="16"/>
      <c r="J11" s="16"/>
      <c r="K11" s="16"/>
      <c r="L11" s="16">
        <v>0</v>
      </c>
      <c r="M11" s="37">
        <v>0</v>
      </c>
      <c r="N11" s="35">
        <v>0</v>
      </c>
      <c r="O11" s="31">
        <v>0</v>
      </c>
      <c r="P11" s="31"/>
      <c r="Q11" s="31"/>
      <c r="R11" s="31">
        <v>0</v>
      </c>
      <c r="S11" s="37">
        <v>0</v>
      </c>
      <c r="T11" s="37">
        <v>0</v>
      </c>
      <c r="U11" s="37">
        <v>0</v>
      </c>
      <c r="V11" s="18">
        <v>0</v>
      </c>
      <c r="W11" s="2"/>
    </row>
    <row r="12" spans="1:23" ht="33" customHeight="1">
      <c r="A12" s="7" t="s">
        <v>25</v>
      </c>
      <c r="B12" s="16">
        <v>0</v>
      </c>
      <c r="C12" s="16"/>
      <c r="D12" s="16"/>
      <c r="E12" s="16"/>
      <c r="F12" s="16"/>
      <c r="G12" s="16"/>
      <c r="H12" s="16"/>
      <c r="I12" s="16"/>
      <c r="J12" s="16"/>
      <c r="K12" s="16"/>
      <c r="L12" s="16">
        <v>0</v>
      </c>
      <c r="M12" s="37">
        <v>0</v>
      </c>
      <c r="N12" s="35">
        <v>0</v>
      </c>
      <c r="O12" s="31">
        <v>0</v>
      </c>
      <c r="P12" s="31"/>
      <c r="Q12" s="31"/>
      <c r="R12" s="31">
        <v>0</v>
      </c>
      <c r="S12" s="37">
        <v>0</v>
      </c>
      <c r="T12" s="37">
        <v>0</v>
      </c>
      <c r="U12" s="37">
        <v>0</v>
      </c>
      <c r="V12" s="18">
        <v>0</v>
      </c>
      <c r="W12" s="2"/>
    </row>
    <row r="13" spans="1:23" ht="33" customHeight="1">
      <c r="A13" s="7" t="s">
        <v>26</v>
      </c>
      <c r="B13" s="31">
        <f>'[1]7月'!F$38</f>
        <v>0</v>
      </c>
      <c r="C13" s="31"/>
      <c r="D13" s="31"/>
      <c r="E13" s="31"/>
      <c r="F13" s="31"/>
      <c r="G13" s="31"/>
      <c r="H13" s="31"/>
      <c r="I13" s="31"/>
      <c r="J13" s="31"/>
      <c r="K13" s="31"/>
      <c r="L13" s="31">
        <f>'[1]7月'!O$38</f>
        <v>0</v>
      </c>
      <c r="M13" s="37">
        <f>'[1]7月'!P$38</f>
        <v>0</v>
      </c>
      <c r="N13" s="35">
        <f>'[1]7月'!Q$38</f>
        <v>0</v>
      </c>
      <c r="O13" s="31">
        <f>'[1]7月'!R$38</f>
        <v>2</v>
      </c>
      <c r="P13" s="31">
        <f>'[1]7月'!S$38</f>
        <v>4</v>
      </c>
      <c r="Q13" s="31">
        <f>'[1]7月'!T$38</f>
        <v>4</v>
      </c>
      <c r="R13" s="31">
        <f>'[1]7月'!U$38</f>
        <v>8</v>
      </c>
      <c r="S13" s="19">
        <f>'[1]7月'!V$38</f>
        <v>581</v>
      </c>
      <c r="T13" s="19">
        <f>'[1]7月'!W$38</f>
        <v>1926.37</v>
      </c>
      <c r="U13" s="19">
        <f>'[1]7月'!X$38</f>
        <v>1642.5500000000002</v>
      </c>
      <c r="V13" s="20">
        <f>'[1]7月'!Y$38</f>
        <v>10310</v>
      </c>
      <c r="W13" s="1"/>
    </row>
    <row r="14" spans="1:23" ht="33" customHeight="1">
      <c r="A14" s="7" t="s">
        <v>27</v>
      </c>
      <c r="B14" s="31">
        <f>'[1]8月'!F$35</f>
        <v>1</v>
      </c>
      <c r="C14" s="31">
        <f>'[1]8月'!G$35</f>
        <v>2</v>
      </c>
      <c r="D14" s="31">
        <f>'[1]8月'!H$35</f>
        <v>0</v>
      </c>
      <c r="E14" s="31">
        <f>'[1]8月'!I$35</f>
        <v>0</v>
      </c>
      <c r="F14" s="31">
        <f>'[1]8月'!J$35</f>
        <v>194</v>
      </c>
      <c r="G14" s="31">
        <f>'[1]8月'!K$35</f>
        <v>0</v>
      </c>
      <c r="H14" s="31">
        <f>'[1]8月'!L$35</f>
        <v>0</v>
      </c>
      <c r="I14" s="31">
        <f>'[1]8月'!M$35</f>
        <v>0</v>
      </c>
      <c r="J14" s="31">
        <v>0</v>
      </c>
      <c r="K14" s="31">
        <f>'[1]8月'!N$35</f>
        <v>0</v>
      </c>
      <c r="L14" s="31">
        <f>'[1]8月'!O$35</f>
        <v>196</v>
      </c>
      <c r="M14" s="105">
        <f>'[1]8月'!P$35</f>
        <v>11455.21</v>
      </c>
      <c r="N14" s="120">
        <f>'[1]8月'!Q$35</f>
        <v>62000</v>
      </c>
      <c r="O14" s="31">
        <f>'[1]8月'!R$35</f>
        <v>0</v>
      </c>
      <c r="P14" s="31"/>
      <c r="Q14" s="31"/>
      <c r="R14" s="31">
        <f>'[1]8月'!U$35</f>
        <v>0</v>
      </c>
      <c r="S14" s="37">
        <f>'[1]8月'!V$35</f>
        <v>0</v>
      </c>
      <c r="T14" s="37">
        <f>'[1]8月'!W$35</f>
        <v>0</v>
      </c>
      <c r="U14" s="37">
        <f>'[1]8月'!X$35</f>
        <v>0</v>
      </c>
      <c r="V14" s="18">
        <f>'[1]8月'!Y$35</f>
        <v>0</v>
      </c>
      <c r="W14" s="2"/>
    </row>
    <row r="15" spans="1:23" ht="33" customHeight="1">
      <c r="A15" s="7" t="s">
        <v>2</v>
      </c>
      <c r="B15" s="16">
        <f>'[1]9月'!F$25</f>
        <v>0</v>
      </c>
      <c r="C15" s="16"/>
      <c r="D15" s="16"/>
      <c r="E15" s="16"/>
      <c r="F15" s="16"/>
      <c r="G15" s="16"/>
      <c r="H15" s="16"/>
      <c r="I15" s="16"/>
      <c r="J15" s="16"/>
      <c r="K15" s="16"/>
      <c r="L15" s="31">
        <f>'[1]9月'!O$25</f>
        <v>0</v>
      </c>
      <c r="M15" s="37">
        <f>'[1]9月'!P$25</f>
        <v>0</v>
      </c>
      <c r="N15" s="35">
        <f>'[1]9月'!Q$25</f>
        <v>0</v>
      </c>
      <c r="O15" s="16">
        <f>'[1]9月'!R$25</f>
        <v>2</v>
      </c>
      <c r="P15" s="16">
        <f>'[1]9月'!S$25</f>
        <v>3</v>
      </c>
      <c r="Q15" s="16">
        <f>'[1]9月'!T$25</f>
        <v>0</v>
      </c>
      <c r="R15" s="16">
        <f>'[1]9月'!U$25</f>
        <v>3</v>
      </c>
      <c r="S15" s="19">
        <f>'[1]9月'!V$25</f>
        <v>412</v>
      </c>
      <c r="T15" s="19">
        <f>'[1]9月'!W$25</f>
        <v>1172.81</v>
      </c>
      <c r="U15" s="19">
        <f>'[1]9月'!X$25</f>
        <v>1094.97</v>
      </c>
      <c r="V15" s="20">
        <f>'[1]9月'!Y$25</f>
        <v>9060</v>
      </c>
      <c r="W15" s="2"/>
    </row>
    <row r="16" spans="1:23" ht="33" customHeight="1">
      <c r="A16" s="7" t="s">
        <v>3</v>
      </c>
      <c r="B16" s="16">
        <v>0</v>
      </c>
      <c r="C16" s="16"/>
      <c r="D16" s="16"/>
      <c r="E16" s="16"/>
      <c r="F16" s="16"/>
      <c r="G16" s="16"/>
      <c r="H16" s="16"/>
      <c r="I16" s="16"/>
      <c r="J16" s="16"/>
      <c r="K16" s="16"/>
      <c r="L16" s="16">
        <v>0</v>
      </c>
      <c r="M16" s="37">
        <v>0</v>
      </c>
      <c r="N16" s="35">
        <v>0</v>
      </c>
      <c r="O16" s="31">
        <v>0</v>
      </c>
      <c r="P16" s="31"/>
      <c r="Q16" s="31"/>
      <c r="R16" s="31">
        <v>0</v>
      </c>
      <c r="S16" s="37">
        <v>0</v>
      </c>
      <c r="T16" s="37">
        <v>0</v>
      </c>
      <c r="U16" s="37">
        <v>0</v>
      </c>
      <c r="V16" s="18">
        <v>0</v>
      </c>
      <c r="W16" s="2"/>
    </row>
    <row r="17" spans="1:23" ht="33" customHeight="1">
      <c r="A17" s="7" t="s">
        <v>4</v>
      </c>
      <c r="B17" s="31">
        <f>'[1]11月'!F$30</f>
        <v>1</v>
      </c>
      <c r="C17" s="31">
        <f>'[1]11月'!G$30</f>
        <v>2</v>
      </c>
      <c r="D17" s="31">
        <f>'[1]11月'!H$30</f>
        <v>0</v>
      </c>
      <c r="E17" s="31">
        <f>'[1]11月'!I$30</f>
        <v>0</v>
      </c>
      <c r="F17" s="31">
        <f>'[1]11月'!J$30</f>
        <v>0</v>
      </c>
      <c r="G17" s="31">
        <f>'[1]11月'!K$30</f>
        <v>0</v>
      </c>
      <c r="H17" s="31">
        <f>'[1]11月'!L$30</f>
        <v>107</v>
      </c>
      <c r="I17" s="31">
        <f>'[1]11月'!M$30</f>
        <v>0</v>
      </c>
      <c r="J17" s="31">
        <v>0</v>
      </c>
      <c r="K17" s="31">
        <f>'[1]11月'!N$30</f>
        <v>0</v>
      </c>
      <c r="L17" s="31">
        <f>'[1]11月'!O$30</f>
        <v>109</v>
      </c>
      <c r="M17" s="105">
        <f>'[1]11月'!P$30</f>
        <v>31114.3</v>
      </c>
      <c r="N17" s="120">
        <f>'[1]11月'!Q$30</f>
        <v>212624</v>
      </c>
      <c r="O17" s="31">
        <f>'[1]11月'!R$30</f>
        <v>0</v>
      </c>
      <c r="P17" s="31"/>
      <c r="Q17" s="31"/>
      <c r="R17" s="31">
        <f>'[1]11月'!U$30</f>
        <v>0</v>
      </c>
      <c r="S17" s="37">
        <f>'[1]11月'!V$30</f>
        <v>0</v>
      </c>
      <c r="T17" s="37">
        <f>'[1]11月'!W$30</f>
        <v>0</v>
      </c>
      <c r="U17" s="37">
        <f>'[1]11月'!X$30</f>
        <v>0</v>
      </c>
      <c r="V17" s="18">
        <f>'[1]11月'!Y$30</f>
        <v>0</v>
      </c>
      <c r="W17" s="2"/>
    </row>
    <row r="18" spans="1:23" ht="33" customHeight="1">
      <c r="A18" s="7" t="s">
        <v>28</v>
      </c>
      <c r="B18" s="16">
        <f>'[1]12月'!F$37</f>
        <v>0</v>
      </c>
      <c r="C18" s="16"/>
      <c r="D18" s="16"/>
      <c r="E18" s="16"/>
      <c r="F18" s="16"/>
      <c r="G18" s="16"/>
      <c r="H18" s="16"/>
      <c r="I18" s="16"/>
      <c r="J18" s="16"/>
      <c r="K18" s="16"/>
      <c r="L18" s="16">
        <f>'[1]12月'!O$37</f>
        <v>0</v>
      </c>
      <c r="M18" s="37">
        <f>'[1]12月'!P$37</f>
        <v>0</v>
      </c>
      <c r="N18" s="35">
        <f>'[1]12月'!Q$37</f>
        <v>0</v>
      </c>
      <c r="O18" s="16">
        <f>'[1]12月'!R$37</f>
        <v>1</v>
      </c>
      <c r="P18" s="16">
        <f>'[1]12月'!S$37</f>
        <v>4</v>
      </c>
      <c r="Q18" s="16">
        <f>'[1]12月'!T$37</f>
        <v>0</v>
      </c>
      <c r="R18" s="16">
        <f>'[1]12月'!U$37</f>
        <v>4</v>
      </c>
      <c r="S18" s="19">
        <f>'[1]12月'!V$37</f>
        <v>336</v>
      </c>
      <c r="T18" s="19">
        <f>'[1]12月'!W$37</f>
        <v>1178.37</v>
      </c>
      <c r="U18" s="19">
        <f>'[1]12月'!X$37</f>
        <v>1020.58</v>
      </c>
      <c r="V18" s="20">
        <f>'[1]12月'!Y$37</f>
        <v>6000</v>
      </c>
      <c r="W18" s="2"/>
    </row>
    <row r="19" spans="1:22" s="8" customFormat="1" ht="43.5" customHeight="1" thickBot="1">
      <c r="A19" s="5" t="s">
        <v>31</v>
      </c>
      <c r="B19" s="36">
        <f>SUM(B7:B18)</f>
        <v>2</v>
      </c>
      <c r="C19" s="22">
        <f aca="true" t="shared" si="0" ref="C19:N19">SUM(C7:C18)</f>
        <v>4</v>
      </c>
      <c r="D19" s="22">
        <f t="shared" si="0"/>
        <v>0</v>
      </c>
      <c r="E19" s="22">
        <f t="shared" si="0"/>
        <v>0</v>
      </c>
      <c r="F19" s="22">
        <f t="shared" si="0"/>
        <v>194</v>
      </c>
      <c r="G19" s="22">
        <f t="shared" si="0"/>
        <v>0</v>
      </c>
      <c r="H19" s="22">
        <f t="shared" si="0"/>
        <v>107</v>
      </c>
      <c r="I19" s="22">
        <f t="shared" si="0"/>
        <v>0</v>
      </c>
      <c r="J19" s="22">
        <f>SUM(J7:J18)</f>
        <v>0</v>
      </c>
      <c r="K19" s="22">
        <f>SUM(K7:K18)</f>
        <v>0</v>
      </c>
      <c r="L19" s="22">
        <f t="shared" si="0"/>
        <v>305</v>
      </c>
      <c r="M19" s="24">
        <f t="shared" si="0"/>
        <v>42569.509999999995</v>
      </c>
      <c r="N19" s="38">
        <f t="shared" si="0"/>
        <v>274624</v>
      </c>
      <c r="O19" s="21">
        <f>SUM(O7:O18)</f>
        <v>7</v>
      </c>
      <c r="P19" s="22">
        <f aca="true" t="shared" si="1" ref="P19:V19">SUM(P7:P18)</f>
        <v>12</v>
      </c>
      <c r="Q19" s="22">
        <f t="shared" si="1"/>
        <v>6</v>
      </c>
      <c r="R19" s="22">
        <f t="shared" si="1"/>
        <v>18</v>
      </c>
      <c r="S19" s="24">
        <f t="shared" si="1"/>
        <v>1581.23</v>
      </c>
      <c r="T19" s="24">
        <f t="shared" si="1"/>
        <v>4907.11</v>
      </c>
      <c r="U19" s="24">
        <f t="shared" si="1"/>
        <v>4365.85</v>
      </c>
      <c r="V19" s="97">
        <f t="shared" si="1"/>
        <v>28820</v>
      </c>
    </row>
  </sheetData>
  <mergeCells count="22">
    <mergeCell ref="S4:S6"/>
    <mergeCell ref="P5:P6"/>
    <mergeCell ref="B3:N3"/>
    <mergeCell ref="O3:V3"/>
    <mergeCell ref="O4:O6"/>
    <mergeCell ref="P4:R4"/>
    <mergeCell ref="U4:U6"/>
    <mergeCell ref="V4:V6"/>
    <mergeCell ref="Q5:Q6"/>
    <mergeCell ref="R5:R6"/>
    <mergeCell ref="L5:L6"/>
    <mergeCell ref="D5:D6"/>
    <mergeCell ref="A1:V1"/>
    <mergeCell ref="A4:A6"/>
    <mergeCell ref="B4:B6"/>
    <mergeCell ref="C4:L4"/>
    <mergeCell ref="M4:M6"/>
    <mergeCell ref="T4:T6"/>
    <mergeCell ref="C5:C6"/>
    <mergeCell ref="E5:K5"/>
    <mergeCell ref="A2:V2"/>
    <mergeCell ref="N4:N6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X26"/>
  <sheetViews>
    <sheetView workbookViewId="0" topLeftCell="K1">
      <pane ySplit="6" topLeftCell="BM7" activePane="bottomLeft" state="frozen"/>
      <selection pane="topLeft" activeCell="A1" sqref="A1"/>
      <selection pane="bottomLeft" activeCell="R20" sqref="R20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2" width="5.375" style="0" customWidth="1"/>
    <col min="13" max="13" width="11.125" style="0" customWidth="1"/>
    <col min="14" max="14" width="9.875" style="0" customWidth="1"/>
    <col min="15" max="15" width="4.625" style="0" customWidth="1"/>
    <col min="16" max="17" width="5.875" style="0" customWidth="1"/>
    <col min="18" max="18" width="6.375" style="0" customWidth="1"/>
    <col min="19" max="19" width="11.375" style="0" customWidth="1"/>
    <col min="20" max="20" width="11.625" style="0" customWidth="1"/>
    <col min="21" max="21" width="11.00390625" style="0" customWidth="1"/>
    <col min="22" max="22" width="10.375" style="0" customWidth="1"/>
    <col min="23" max="23" width="11.50390625" style="0" customWidth="1"/>
    <col min="25" max="16384" width="0" style="0" hidden="1" customWidth="1"/>
  </cols>
  <sheetData>
    <row r="1" spans="1:23" ht="33.75" customHeight="1">
      <c r="A1" s="150" t="s">
        <v>94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</row>
    <row r="2" spans="1:23" ht="28.5" customHeight="1" thickBot="1">
      <c r="A2" s="151" t="str">
        <f>'楠梓'!A2</f>
        <v>(自95年1月1日至95年12月31日止)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</row>
    <row r="3" spans="1:23" s="3" customFormat="1" ht="24.75" customHeight="1">
      <c r="A3" s="44" t="s">
        <v>81</v>
      </c>
      <c r="B3" s="194" t="s">
        <v>50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52"/>
      <c r="O3" s="175" t="s">
        <v>51</v>
      </c>
      <c r="P3" s="153"/>
      <c r="Q3" s="153"/>
      <c r="R3" s="153"/>
      <c r="S3" s="153"/>
      <c r="T3" s="153"/>
      <c r="U3" s="153"/>
      <c r="V3" s="153"/>
      <c r="W3" s="216" t="s">
        <v>86</v>
      </c>
    </row>
    <row r="4" spans="1:23" s="3" customFormat="1" ht="21.75" customHeight="1">
      <c r="A4" s="155" t="s">
        <v>80</v>
      </c>
      <c r="B4" s="163" t="s">
        <v>52</v>
      </c>
      <c r="C4" s="190" t="s">
        <v>53</v>
      </c>
      <c r="D4" s="190"/>
      <c r="E4" s="190"/>
      <c r="F4" s="190"/>
      <c r="G4" s="190"/>
      <c r="H4" s="190"/>
      <c r="I4" s="190"/>
      <c r="J4" s="190"/>
      <c r="K4" s="190"/>
      <c r="L4" s="218"/>
      <c r="M4" s="187" t="s">
        <v>79</v>
      </c>
      <c r="N4" s="183" t="s">
        <v>75</v>
      </c>
      <c r="O4" s="189" t="s">
        <v>52</v>
      </c>
      <c r="P4" s="190" t="s">
        <v>53</v>
      </c>
      <c r="Q4" s="190"/>
      <c r="R4" s="190"/>
      <c r="S4" s="187" t="s">
        <v>76</v>
      </c>
      <c r="T4" s="187" t="s">
        <v>77</v>
      </c>
      <c r="U4" s="187" t="s">
        <v>78</v>
      </c>
      <c r="V4" s="197" t="s">
        <v>74</v>
      </c>
      <c r="W4" s="217"/>
    </row>
    <row r="5" spans="1:23" s="3" customFormat="1" ht="21.75" customHeight="1">
      <c r="A5" s="155"/>
      <c r="B5" s="163"/>
      <c r="C5" s="157" t="s">
        <v>54</v>
      </c>
      <c r="D5" s="168" t="s">
        <v>55</v>
      </c>
      <c r="E5" s="165" t="s">
        <v>56</v>
      </c>
      <c r="F5" s="166"/>
      <c r="G5" s="166"/>
      <c r="H5" s="166"/>
      <c r="I5" s="166"/>
      <c r="J5" s="166"/>
      <c r="K5" s="167"/>
      <c r="L5" s="157" t="s">
        <v>57</v>
      </c>
      <c r="M5" s="158"/>
      <c r="N5" s="170"/>
      <c r="O5" s="156"/>
      <c r="P5" s="157" t="s">
        <v>54</v>
      </c>
      <c r="Q5" s="157" t="s">
        <v>58</v>
      </c>
      <c r="R5" s="157" t="s">
        <v>57</v>
      </c>
      <c r="S5" s="158"/>
      <c r="T5" s="158"/>
      <c r="U5" s="158"/>
      <c r="V5" s="197"/>
      <c r="W5" s="217"/>
    </row>
    <row r="6" spans="1:23" s="3" customFormat="1" ht="21.75" customHeight="1">
      <c r="A6" s="155"/>
      <c r="B6" s="164"/>
      <c r="C6" s="157"/>
      <c r="D6" s="169"/>
      <c r="E6" s="40" t="s">
        <v>5</v>
      </c>
      <c r="F6" s="40" t="s">
        <v>0</v>
      </c>
      <c r="G6" s="40" t="s">
        <v>17</v>
      </c>
      <c r="H6" s="40" t="s">
        <v>18</v>
      </c>
      <c r="I6" s="40" t="s">
        <v>19</v>
      </c>
      <c r="J6" s="40" t="s">
        <v>101</v>
      </c>
      <c r="K6" s="41" t="s">
        <v>59</v>
      </c>
      <c r="L6" s="157"/>
      <c r="M6" s="158"/>
      <c r="N6" s="170"/>
      <c r="O6" s="156"/>
      <c r="P6" s="157"/>
      <c r="Q6" s="157"/>
      <c r="R6" s="157"/>
      <c r="S6" s="158"/>
      <c r="T6" s="158"/>
      <c r="U6" s="158"/>
      <c r="V6" s="198"/>
      <c r="W6" s="217"/>
    </row>
    <row r="7" spans="1:24" ht="33" customHeight="1">
      <c r="A7" s="181" t="s">
        <v>20</v>
      </c>
      <c r="B7" s="32">
        <f>'[1]1月'!F$28</f>
        <v>0</v>
      </c>
      <c r="C7" s="32"/>
      <c r="D7" s="32"/>
      <c r="E7" s="32"/>
      <c r="F7" s="32"/>
      <c r="G7" s="32"/>
      <c r="H7" s="32"/>
      <c r="I7" s="32"/>
      <c r="J7" s="32"/>
      <c r="K7" s="32"/>
      <c r="L7" s="32">
        <f>'[1]1月'!O$28</f>
        <v>0</v>
      </c>
      <c r="M7" s="99">
        <f>'[1]1月'!P$28</f>
        <v>0</v>
      </c>
      <c r="N7" s="93">
        <f>'[1]1月'!Q$28</f>
        <v>0</v>
      </c>
      <c r="O7" s="32">
        <f>'[1]1月'!R$28</f>
        <v>1</v>
      </c>
      <c r="P7" s="32">
        <f>'[1]1月'!S$28</f>
        <v>2</v>
      </c>
      <c r="Q7" s="32">
        <f>'[1]1月'!T$28</f>
        <v>0</v>
      </c>
      <c r="R7" s="32">
        <f>'[1]1月'!U$28</f>
        <v>2</v>
      </c>
      <c r="S7" s="71">
        <f>'[1]1月'!V$28</f>
        <v>200.71</v>
      </c>
      <c r="T7" s="71">
        <f>'[1]1月'!W$28</f>
        <v>528.42</v>
      </c>
      <c r="U7" s="71">
        <f>'[1]1月'!X$28</f>
        <v>462.77</v>
      </c>
      <c r="V7" s="78">
        <f>'[1]1月'!Y$28</f>
        <v>1500</v>
      </c>
      <c r="W7" s="72"/>
      <c r="X7" s="2"/>
    </row>
    <row r="8" spans="1:24" ht="33" customHeight="1">
      <c r="A8" s="182"/>
      <c r="B8" s="73">
        <f>'[1]1月'!F$30</f>
        <v>1</v>
      </c>
      <c r="C8" s="74">
        <f>'[1]1月'!G$30</f>
        <v>5</v>
      </c>
      <c r="D8" s="74">
        <f>'[1]1月'!H$30</f>
        <v>0</v>
      </c>
      <c r="E8" s="74">
        <f>'[1]1月'!I$30</f>
        <v>0</v>
      </c>
      <c r="F8" s="74">
        <f>'[1]1月'!J$30</f>
        <v>0</v>
      </c>
      <c r="G8" s="74">
        <f>'[1]1月'!K$30</f>
        <v>2</v>
      </c>
      <c r="H8" s="74">
        <f>'[1]1月'!L$30</f>
        <v>22</v>
      </c>
      <c r="I8" s="74">
        <f>'[1]1月'!M$30</f>
        <v>1</v>
      </c>
      <c r="J8" s="74">
        <v>0</v>
      </c>
      <c r="K8" s="74">
        <f>'[1]1月'!N$30</f>
        <v>0</v>
      </c>
      <c r="L8" s="74">
        <f>'[1]1月'!O$30</f>
        <v>30</v>
      </c>
      <c r="M8" s="95">
        <f>'[1]1月'!P$30</f>
        <v>10274.2</v>
      </c>
      <c r="N8" s="94">
        <f>'[1]1月'!Q$30</f>
        <v>66000</v>
      </c>
      <c r="O8" s="74">
        <f>'[1]1月'!R$30</f>
        <v>1</v>
      </c>
      <c r="P8" s="74">
        <f>'[1]1月'!S$30</f>
        <v>1</v>
      </c>
      <c r="Q8" s="74">
        <f>'[1]1月'!T$30</f>
        <v>0</v>
      </c>
      <c r="R8" s="74">
        <f>'[1]1月'!U$30</f>
        <v>1</v>
      </c>
      <c r="S8" s="121" t="s">
        <v>102</v>
      </c>
      <c r="T8" s="75">
        <f>'[1]1月'!W$30</f>
        <v>178.95</v>
      </c>
      <c r="U8" s="75">
        <f>'[1]1月'!X$30</f>
        <v>162.95</v>
      </c>
      <c r="V8" s="113">
        <f>'[1]1月'!Y$30</f>
        <v>4000</v>
      </c>
      <c r="W8" s="114" t="str">
        <f>'[1]3月'!AA$20</f>
        <v>大樓、透天綜合案</v>
      </c>
      <c r="X8" s="2"/>
    </row>
    <row r="9" spans="1:24" ht="33" customHeight="1">
      <c r="A9" s="7" t="s">
        <v>21</v>
      </c>
      <c r="B9" s="31">
        <f>'[1]2月'!F$31</f>
        <v>2</v>
      </c>
      <c r="C9" s="31">
        <f>'[1]2月'!G$31</f>
        <v>8</v>
      </c>
      <c r="D9" s="31">
        <f>'[1]2月'!H$31</f>
        <v>0</v>
      </c>
      <c r="E9" s="31">
        <f>'[1]2月'!I$31</f>
        <v>6</v>
      </c>
      <c r="F9" s="31">
        <f>'[1]2月'!J$31</f>
        <v>74</v>
      </c>
      <c r="G9" s="31">
        <f>'[1]2月'!K$31</f>
        <v>75</v>
      </c>
      <c r="H9" s="31">
        <f>'[1]2月'!L$31</f>
        <v>86</v>
      </c>
      <c r="I9" s="31">
        <f>'[1]2月'!M$31</f>
        <v>28</v>
      </c>
      <c r="J9" s="31">
        <v>0</v>
      </c>
      <c r="K9" s="31">
        <f>'[1]2月'!N$31</f>
        <v>0</v>
      </c>
      <c r="L9" s="31">
        <f>'[1]2月'!O$31</f>
        <v>277</v>
      </c>
      <c r="M9" s="45">
        <f>'[1]2月'!P$31</f>
        <v>40126.32</v>
      </c>
      <c r="N9" s="34">
        <f>'[1]2月'!Q$31</f>
        <v>193193</v>
      </c>
      <c r="O9" s="31">
        <f>'[1]2月'!R$31</f>
        <v>1</v>
      </c>
      <c r="P9" s="31">
        <f>'[1]2月'!S$31</f>
        <v>0</v>
      </c>
      <c r="Q9" s="31">
        <f>'[1]2月'!T$31</f>
        <v>16</v>
      </c>
      <c r="R9" s="31">
        <f>'[1]2月'!U$31</f>
        <v>16</v>
      </c>
      <c r="S9" s="65">
        <f>'[1]2月'!V$31</f>
        <v>2042.73</v>
      </c>
      <c r="T9" s="19">
        <f>'[1]2月'!W$31</f>
        <v>3942.1799999999994</v>
      </c>
      <c r="U9" s="19">
        <f>'[1]2月'!X$31</f>
        <v>3557.4400000000005</v>
      </c>
      <c r="V9" s="77">
        <f>'[1]2月'!Y$31</f>
        <v>28700</v>
      </c>
      <c r="W9" s="20"/>
      <c r="X9" s="2"/>
    </row>
    <row r="10" spans="1:24" ht="33" customHeight="1">
      <c r="A10" s="7" t="s">
        <v>22</v>
      </c>
      <c r="B10" s="31">
        <f>'[1]3月'!F$35</f>
        <v>1</v>
      </c>
      <c r="C10" s="31">
        <f>'[1]3月'!G$35</f>
        <v>1</v>
      </c>
      <c r="D10" s="31">
        <f>'[1]3月'!H$35</f>
        <v>0</v>
      </c>
      <c r="E10" s="31">
        <f>'[1]3月'!I$35</f>
        <v>5</v>
      </c>
      <c r="F10" s="31">
        <f>'[1]3月'!J$35</f>
        <v>40</v>
      </c>
      <c r="G10" s="31">
        <f>'[1]3月'!K$35</f>
        <v>60</v>
      </c>
      <c r="H10" s="31">
        <f>'[1]3月'!L$35</f>
        <v>20</v>
      </c>
      <c r="I10" s="31">
        <f>'[1]3月'!M$35</f>
        <v>0</v>
      </c>
      <c r="J10" s="31">
        <f>'[1]3月'!N$35</f>
        <v>0</v>
      </c>
      <c r="K10" s="31">
        <f>'[1]3月'!O$35</f>
        <v>0</v>
      </c>
      <c r="L10" s="31">
        <f>'[1]3月'!P$35</f>
        <v>126</v>
      </c>
      <c r="M10" s="45">
        <f>'[1]3月'!Q$35</f>
        <v>12341.42</v>
      </c>
      <c r="N10" s="34">
        <f>'[1]3月'!R$35</f>
        <v>50000</v>
      </c>
      <c r="O10" s="31">
        <f>'[1]3月'!S$35</f>
        <v>2</v>
      </c>
      <c r="P10" s="31">
        <f>'[1]3月'!T$35</f>
        <v>2</v>
      </c>
      <c r="Q10" s="31">
        <f>'[1]3月'!U$35</f>
        <v>5</v>
      </c>
      <c r="R10" s="31">
        <f>'[1]3月'!V$35</f>
        <v>7</v>
      </c>
      <c r="S10" s="65">
        <f>'[1]3月'!W$35</f>
        <v>656.88</v>
      </c>
      <c r="T10" s="19">
        <f>'[1]3月'!X$35</f>
        <v>1527.37</v>
      </c>
      <c r="U10" s="19">
        <f>'[1]3月'!Y$35</f>
        <v>1344.02</v>
      </c>
      <c r="V10" s="77">
        <f>'[1]3月'!Z$35</f>
        <v>9500</v>
      </c>
      <c r="W10" s="111"/>
      <c r="X10" s="2"/>
    </row>
    <row r="11" spans="1:24" ht="33" customHeight="1">
      <c r="A11" s="7" t="s">
        <v>23</v>
      </c>
      <c r="B11" s="31">
        <f>'[1]4月'!F$25</f>
        <v>0</v>
      </c>
      <c r="C11" s="31"/>
      <c r="D11" s="31"/>
      <c r="E11" s="31"/>
      <c r="F11" s="31"/>
      <c r="G11" s="31"/>
      <c r="H11" s="31"/>
      <c r="I11" s="31"/>
      <c r="J11" s="31"/>
      <c r="K11" s="31"/>
      <c r="L11" s="31">
        <f>'[1]4月'!O$25</f>
        <v>0</v>
      </c>
      <c r="M11" s="37">
        <f>'[1]4月'!P$25</f>
        <v>0</v>
      </c>
      <c r="N11" s="35">
        <f>'[1]4月'!Q$25</f>
        <v>0</v>
      </c>
      <c r="O11" s="31">
        <f>'[1]4月'!R$25</f>
        <v>1</v>
      </c>
      <c r="P11" s="31">
        <f>'[1]4月'!S$25</f>
        <v>0</v>
      </c>
      <c r="Q11" s="31">
        <f>'[1]4月'!T$25</f>
        <v>4</v>
      </c>
      <c r="R11" s="31">
        <f>'[1]4月'!U$25</f>
        <v>4</v>
      </c>
      <c r="S11" s="65">
        <f>'[1]4月'!V$25</f>
        <v>415.38</v>
      </c>
      <c r="T11" s="19">
        <f>'[1]4月'!W$25</f>
        <v>932.14</v>
      </c>
      <c r="U11" s="19">
        <f>'[1]4月'!X$25</f>
        <v>841.1</v>
      </c>
      <c r="V11" s="77">
        <f>'[1]4月'!Y$25</f>
        <v>6000</v>
      </c>
      <c r="W11" s="20"/>
      <c r="X11" s="2"/>
    </row>
    <row r="12" spans="1:24" ht="33" customHeight="1">
      <c r="A12" s="7" t="s">
        <v>24</v>
      </c>
      <c r="B12" s="16">
        <v>0</v>
      </c>
      <c r="C12" s="16"/>
      <c r="D12" s="16"/>
      <c r="E12" s="16"/>
      <c r="F12" s="16"/>
      <c r="G12" s="16"/>
      <c r="H12" s="16"/>
      <c r="I12" s="16"/>
      <c r="J12" s="16"/>
      <c r="K12" s="16"/>
      <c r="L12" s="16">
        <v>0</v>
      </c>
      <c r="M12" s="37">
        <v>0</v>
      </c>
      <c r="N12" s="35">
        <v>0</v>
      </c>
      <c r="O12" s="31">
        <v>0</v>
      </c>
      <c r="P12" s="31"/>
      <c r="Q12" s="31"/>
      <c r="R12" s="31">
        <v>0</v>
      </c>
      <c r="S12" s="37">
        <v>0</v>
      </c>
      <c r="T12" s="37">
        <v>0</v>
      </c>
      <c r="U12" s="37">
        <v>0</v>
      </c>
      <c r="V12" s="37">
        <v>0</v>
      </c>
      <c r="W12" s="80"/>
      <c r="X12" s="2"/>
    </row>
    <row r="13" spans="1:24" ht="33" customHeight="1">
      <c r="A13" s="7" t="s">
        <v>25</v>
      </c>
      <c r="B13" s="16">
        <v>0</v>
      </c>
      <c r="C13" s="16"/>
      <c r="D13" s="16"/>
      <c r="E13" s="16"/>
      <c r="F13" s="16"/>
      <c r="G13" s="16"/>
      <c r="H13" s="16"/>
      <c r="I13" s="16"/>
      <c r="J13" s="16"/>
      <c r="K13" s="16"/>
      <c r="L13" s="16">
        <v>0</v>
      </c>
      <c r="M13" s="37">
        <v>0</v>
      </c>
      <c r="N13" s="35">
        <v>0</v>
      </c>
      <c r="O13" s="31">
        <v>0</v>
      </c>
      <c r="P13" s="31"/>
      <c r="Q13" s="31"/>
      <c r="R13" s="31">
        <v>0</v>
      </c>
      <c r="S13" s="37">
        <v>0</v>
      </c>
      <c r="T13" s="37">
        <v>0</v>
      </c>
      <c r="U13" s="37">
        <v>0</v>
      </c>
      <c r="V13" s="37">
        <v>0</v>
      </c>
      <c r="W13" s="80"/>
      <c r="X13" s="2"/>
    </row>
    <row r="14" spans="1:24" ht="33" customHeight="1">
      <c r="A14" s="7" t="s">
        <v>26</v>
      </c>
      <c r="B14" s="31">
        <f>'[1]7月'!F$40</f>
        <v>1</v>
      </c>
      <c r="C14" s="31">
        <f>'[1]7月'!G$40</f>
        <v>0</v>
      </c>
      <c r="D14" s="31">
        <f>'[1]7月'!H$40</f>
        <v>0</v>
      </c>
      <c r="E14" s="31">
        <f>'[1]7月'!I$40</f>
        <v>0</v>
      </c>
      <c r="F14" s="31">
        <f>'[1]7月'!J$40</f>
        <v>0</v>
      </c>
      <c r="G14" s="31">
        <f>'[1]7月'!K$40</f>
        <v>0</v>
      </c>
      <c r="H14" s="31">
        <f>'[1]7月'!L$40</f>
        <v>28</v>
      </c>
      <c r="I14" s="31">
        <f>'[1]7月'!M$40</f>
        <v>0</v>
      </c>
      <c r="J14" s="31">
        <v>0</v>
      </c>
      <c r="K14" s="31">
        <f>'[1]7月'!N$40</f>
        <v>0</v>
      </c>
      <c r="L14" s="31">
        <f>'[1]7月'!O$40</f>
        <v>28</v>
      </c>
      <c r="M14" s="45">
        <f>'[1]7月'!P$40</f>
        <v>8508.39</v>
      </c>
      <c r="N14" s="34">
        <f>'[1]7月'!Q$40</f>
        <v>72000</v>
      </c>
      <c r="O14" s="31">
        <f>'[1]7月'!R$40</f>
        <v>0</v>
      </c>
      <c r="P14" s="31"/>
      <c r="Q14" s="31"/>
      <c r="R14" s="31">
        <f>'[1]7月'!U$40</f>
        <v>0</v>
      </c>
      <c r="S14" s="37">
        <f>'[1]7月'!V$40</f>
        <v>0</v>
      </c>
      <c r="T14" s="37">
        <f>'[1]7月'!W$40</f>
        <v>0</v>
      </c>
      <c r="U14" s="37">
        <f>'[1]7月'!X$40</f>
        <v>0</v>
      </c>
      <c r="V14" s="37">
        <f>'[1]7月'!Y$40</f>
        <v>0</v>
      </c>
      <c r="W14" s="20"/>
      <c r="X14" s="1"/>
    </row>
    <row r="15" spans="1:24" ht="33" customHeight="1">
      <c r="A15" s="7" t="s">
        <v>27</v>
      </c>
      <c r="B15" s="16">
        <v>0</v>
      </c>
      <c r="C15" s="16"/>
      <c r="D15" s="16"/>
      <c r="E15" s="16"/>
      <c r="F15" s="16"/>
      <c r="G15" s="16"/>
      <c r="H15" s="16"/>
      <c r="I15" s="16"/>
      <c r="J15" s="16"/>
      <c r="K15" s="16"/>
      <c r="L15" s="16">
        <v>0</v>
      </c>
      <c r="M15" s="37">
        <v>0</v>
      </c>
      <c r="N15" s="35">
        <v>0</v>
      </c>
      <c r="O15" s="31">
        <v>0</v>
      </c>
      <c r="P15" s="31"/>
      <c r="Q15" s="31"/>
      <c r="R15" s="31">
        <v>0</v>
      </c>
      <c r="S15" s="37">
        <v>0</v>
      </c>
      <c r="T15" s="37">
        <v>0</v>
      </c>
      <c r="U15" s="37">
        <v>0</v>
      </c>
      <c r="V15" s="37">
        <v>0</v>
      </c>
      <c r="W15" s="20"/>
      <c r="X15" s="2"/>
    </row>
    <row r="16" spans="1:24" ht="33" customHeight="1">
      <c r="A16" s="7" t="s">
        <v>2</v>
      </c>
      <c r="B16" s="16">
        <v>0</v>
      </c>
      <c r="C16" s="16"/>
      <c r="D16" s="16"/>
      <c r="E16" s="16"/>
      <c r="F16" s="16"/>
      <c r="G16" s="16"/>
      <c r="H16" s="16"/>
      <c r="I16" s="16"/>
      <c r="J16" s="16"/>
      <c r="K16" s="16"/>
      <c r="L16" s="16">
        <v>0</v>
      </c>
      <c r="M16" s="37">
        <v>0</v>
      </c>
      <c r="N16" s="35">
        <v>0</v>
      </c>
      <c r="O16" s="31">
        <v>0</v>
      </c>
      <c r="P16" s="31"/>
      <c r="Q16" s="31"/>
      <c r="R16" s="31">
        <v>0</v>
      </c>
      <c r="S16" s="37">
        <v>0</v>
      </c>
      <c r="T16" s="37">
        <v>0</v>
      </c>
      <c r="U16" s="37">
        <v>0</v>
      </c>
      <c r="V16" s="37">
        <v>0</v>
      </c>
      <c r="W16" s="20"/>
      <c r="X16" s="2"/>
    </row>
    <row r="17" spans="1:24" ht="33" customHeight="1">
      <c r="A17" s="7" t="s">
        <v>3</v>
      </c>
      <c r="B17" s="31">
        <f>'[1]10月 '!F$22</f>
        <v>0</v>
      </c>
      <c r="C17" s="31"/>
      <c r="D17" s="31"/>
      <c r="E17" s="31"/>
      <c r="F17" s="31"/>
      <c r="G17" s="31"/>
      <c r="H17" s="31"/>
      <c r="I17" s="31"/>
      <c r="J17" s="31"/>
      <c r="K17" s="31"/>
      <c r="L17" s="31">
        <f>'[1]10月 '!O$22</f>
        <v>0</v>
      </c>
      <c r="M17" s="37">
        <f>'[1]10月 '!P$22</f>
        <v>0</v>
      </c>
      <c r="N17" s="35">
        <f>'[1]10月 '!Q$22</f>
        <v>0</v>
      </c>
      <c r="O17" s="31">
        <f>'[1]10月 '!R$22</f>
        <v>1</v>
      </c>
      <c r="P17" s="31">
        <f>'[1]10月 '!S$22</f>
        <v>3</v>
      </c>
      <c r="Q17" s="31">
        <f>'[1]10月 '!T$22</f>
        <v>0</v>
      </c>
      <c r="R17" s="31">
        <f>'[1]10月 '!U$22</f>
        <v>3</v>
      </c>
      <c r="S17" s="45">
        <f>'[1]10月 '!V$22</f>
        <v>273</v>
      </c>
      <c r="T17" s="45">
        <f>'[1]10月 '!W$22</f>
        <v>727.09</v>
      </c>
      <c r="U17" s="45">
        <f>'[1]10月 '!X$22</f>
        <v>647.09</v>
      </c>
      <c r="V17" s="91">
        <f>'[1]10月 '!Y$22</f>
        <v>6500</v>
      </c>
      <c r="W17" s="20"/>
      <c r="X17" s="2"/>
    </row>
    <row r="18" spans="1:24" ht="33" customHeight="1">
      <c r="A18" s="7" t="s">
        <v>4</v>
      </c>
      <c r="B18" s="31">
        <f>'[1]11月'!F$32</f>
        <v>0</v>
      </c>
      <c r="C18" s="31"/>
      <c r="D18" s="31"/>
      <c r="E18" s="31"/>
      <c r="F18" s="31"/>
      <c r="G18" s="31"/>
      <c r="H18" s="31"/>
      <c r="I18" s="31"/>
      <c r="J18" s="31"/>
      <c r="K18" s="31"/>
      <c r="L18" s="31">
        <f>'[1]11月'!O$32</f>
        <v>0</v>
      </c>
      <c r="M18" s="37">
        <f>'[1]11月'!P$32</f>
        <v>0</v>
      </c>
      <c r="N18" s="35">
        <f>'[1]11月'!Q$32</f>
        <v>0</v>
      </c>
      <c r="O18" s="31">
        <f>'[1]11月'!R$32</f>
        <v>1</v>
      </c>
      <c r="P18" s="31">
        <f>'[1]11月'!S$32</f>
        <v>0</v>
      </c>
      <c r="Q18" s="31">
        <f>'[1]11月'!T$32</f>
        <v>14</v>
      </c>
      <c r="R18" s="31">
        <f>'[1]11月'!U$32</f>
        <v>14</v>
      </c>
      <c r="S18" s="45">
        <f>'[1]11月'!V$32</f>
        <v>1165</v>
      </c>
      <c r="T18" s="45">
        <f>'[1]11月'!W$32</f>
        <v>2726.59</v>
      </c>
      <c r="U18" s="45">
        <f>'[1]11月'!X$32</f>
        <v>2443.12</v>
      </c>
      <c r="V18" s="91">
        <f>'[1]11月'!Y$32</f>
        <v>11500</v>
      </c>
      <c r="W18" s="20"/>
      <c r="X18" s="2"/>
    </row>
    <row r="19" spans="1:24" ht="33" customHeight="1">
      <c r="A19" s="64" t="s">
        <v>28</v>
      </c>
      <c r="B19" s="16">
        <f>'[1]12月'!F$40</f>
        <v>2</v>
      </c>
      <c r="C19" s="16">
        <f>'[1]12月'!G$40</f>
        <v>16</v>
      </c>
      <c r="D19" s="16">
        <f>'[1]12月'!H$40</f>
        <v>0</v>
      </c>
      <c r="E19" s="16">
        <f>'[1]12月'!I$40</f>
        <v>97</v>
      </c>
      <c r="F19" s="16">
        <f>'[1]12月'!J$40</f>
        <v>0</v>
      </c>
      <c r="G19" s="16">
        <f>'[1]12月'!K$40</f>
        <v>233</v>
      </c>
      <c r="H19" s="16">
        <f>'[1]12月'!L$40</f>
        <v>105</v>
      </c>
      <c r="I19" s="16">
        <f>'[1]12月'!M$40</f>
        <v>0</v>
      </c>
      <c r="J19" s="16">
        <v>0</v>
      </c>
      <c r="K19" s="16">
        <f>'[1]12月'!N$40</f>
        <v>7</v>
      </c>
      <c r="L19" s="16">
        <f>'[1]12月'!O$40</f>
        <v>458</v>
      </c>
      <c r="M19" s="45">
        <f>'[1]12月'!P$40</f>
        <v>71710.23000000001</v>
      </c>
      <c r="N19" s="34">
        <f>'[1]12月'!Q$40</f>
        <v>380000</v>
      </c>
      <c r="O19" s="16">
        <f>'[1]12月'!R$40</f>
        <v>0</v>
      </c>
      <c r="P19" s="16"/>
      <c r="Q19" s="16"/>
      <c r="R19" s="16">
        <f>'[1]12月'!U$40</f>
        <v>0</v>
      </c>
      <c r="S19" s="37">
        <f>'[1]12月'!V$40</f>
        <v>0</v>
      </c>
      <c r="T19" s="37">
        <f>'[1]12月'!W$40</f>
        <v>0</v>
      </c>
      <c r="U19" s="37">
        <f>'[1]12月'!X$40</f>
        <v>0</v>
      </c>
      <c r="V19" s="37">
        <f>'[1]12月'!Y$40</f>
        <v>0</v>
      </c>
      <c r="W19" s="20"/>
      <c r="X19" s="2"/>
    </row>
    <row r="20" spans="1:23" s="3" customFormat="1" ht="43.5" customHeight="1" thickBot="1">
      <c r="A20" s="5" t="s">
        <v>7</v>
      </c>
      <c r="B20" s="36">
        <f>SUM(B7:B19)</f>
        <v>7</v>
      </c>
      <c r="C20" s="22">
        <f aca="true" t="shared" si="0" ref="C20:V20">SUM(C7:C19)</f>
        <v>30</v>
      </c>
      <c r="D20" s="22">
        <f t="shared" si="0"/>
        <v>0</v>
      </c>
      <c r="E20" s="22">
        <f t="shared" si="0"/>
        <v>108</v>
      </c>
      <c r="F20" s="22">
        <f t="shared" si="0"/>
        <v>114</v>
      </c>
      <c r="G20" s="22">
        <f t="shared" si="0"/>
        <v>370</v>
      </c>
      <c r="H20" s="22">
        <f t="shared" si="0"/>
        <v>261</v>
      </c>
      <c r="I20" s="22">
        <f t="shared" si="0"/>
        <v>29</v>
      </c>
      <c r="J20" s="22">
        <f>SUM(J7:J19)</f>
        <v>0</v>
      </c>
      <c r="K20" s="22">
        <f>SUM(K7:K19)</f>
        <v>7</v>
      </c>
      <c r="L20" s="22">
        <f t="shared" si="0"/>
        <v>919</v>
      </c>
      <c r="M20" s="26">
        <f t="shared" si="0"/>
        <v>142960.56</v>
      </c>
      <c r="N20" s="38">
        <f t="shared" si="0"/>
        <v>761193</v>
      </c>
      <c r="O20" s="21">
        <f t="shared" si="0"/>
        <v>8</v>
      </c>
      <c r="P20" s="22">
        <f t="shared" si="0"/>
        <v>8</v>
      </c>
      <c r="Q20" s="22">
        <f t="shared" si="0"/>
        <v>39</v>
      </c>
      <c r="R20" s="22">
        <f t="shared" si="0"/>
        <v>47</v>
      </c>
      <c r="S20" s="23">
        <f t="shared" si="0"/>
        <v>4753.700000000001</v>
      </c>
      <c r="T20" s="23">
        <f t="shared" si="0"/>
        <v>10562.74</v>
      </c>
      <c r="U20" s="23">
        <f t="shared" si="0"/>
        <v>9458.490000000002</v>
      </c>
      <c r="V20" s="110">
        <f t="shared" si="0"/>
        <v>67700</v>
      </c>
      <c r="W20" s="112"/>
    </row>
    <row r="26" ht="16.5">
      <c r="V26" s="12"/>
    </row>
  </sheetData>
  <mergeCells count="24">
    <mergeCell ref="A7:A8"/>
    <mergeCell ref="W3:W6"/>
    <mergeCell ref="A4:A6"/>
    <mergeCell ref="B4:B6"/>
    <mergeCell ref="C4:L4"/>
    <mergeCell ref="M4:M6"/>
    <mergeCell ref="T4:T6"/>
    <mergeCell ref="C5:C6"/>
    <mergeCell ref="E5:K5"/>
    <mergeCell ref="O3:V3"/>
    <mergeCell ref="O4:O6"/>
    <mergeCell ref="P4:R4"/>
    <mergeCell ref="Q5:Q6"/>
    <mergeCell ref="R5:R6"/>
    <mergeCell ref="A1:W1"/>
    <mergeCell ref="A2:W2"/>
    <mergeCell ref="U4:U6"/>
    <mergeCell ref="V4:V6"/>
    <mergeCell ref="S4:S6"/>
    <mergeCell ref="P5:P6"/>
    <mergeCell ref="N4:N6"/>
    <mergeCell ref="L5:L6"/>
    <mergeCell ref="D5:D6"/>
    <mergeCell ref="B3:N3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W19"/>
  <sheetViews>
    <sheetView workbookViewId="0" topLeftCell="I1">
      <pane ySplit="6" topLeftCell="BM13" activePane="bottomLeft" state="frozen"/>
      <selection pane="topLeft" activeCell="A1" sqref="A1"/>
      <selection pane="bottomLeft" activeCell="M16" sqref="M16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2" width="5.375" style="0" customWidth="1"/>
    <col min="13" max="13" width="11.125" style="0" customWidth="1"/>
    <col min="14" max="14" width="9.875" style="0" customWidth="1"/>
    <col min="15" max="15" width="4.625" style="0" customWidth="1"/>
    <col min="16" max="17" width="5.875" style="0" customWidth="1"/>
    <col min="18" max="18" width="6.375" style="0" customWidth="1"/>
    <col min="19" max="19" width="11.375" style="0" customWidth="1"/>
    <col min="20" max="20" width="11.625" style="0" customWidth="1"/>
    <col min="21" max="21" width="11.00390625" style="0" customWidth="1"/>
    <col min="22" max="22" width="10.375" style="0" customWidth="1"/>
    <col min="23" max="23" width="11.50390625" style="0" hidden="1" customWidth="1"/>
    <col min="25" max="16384" width="0" style="0" hidden="1" customWidth="1"/>
  </cols>
  <sheetData>
    <row r="1" spans="1:23" ht="33.75" customHeight="1">
      <c r="A1" s="150" t="s">
        <v>95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70"/>
    </row>
    <row r="2" spans="1:23" ht="28.5" customHeight="1" thickBot="1">
      <c r="A2" s="151" t="str">
        <f>'楠梓'!A2</f>
        <v>(自95年1月1日至95年12月31日止)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76"/>
    </row>
    <row r="3" spans="1:23" s="3" customFormat="1" ht="24.75" customHeight="1">
      <c r="A3" s="44" t="s">
        <v>81</v>
      </c>
      <c r="B3" s="194" t="s">
        <v>50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52"/>
      <c r="O3" s="175" t="s">
        <v>51</v>
      </c>
      <c r="P3" s="153"/>
      <c r="Q3" s="153"/>
      <c r="R3" s="153"/>
      <c r="S3" s="153"/>
      <c r="T3" s="153"/>
      <c r="U3" s="153"/>
      <c r="V3" s="188"/>
      <c r="W3" s="219" t="s">
        <v>86</v>
      </c>
    </row>
    <row r="4" spans="1:23" s="3" customFormat="1" ht="21.75" customHeight="1">
      <c r="A4" s="155" t="s">
        <v>80</v>
      </c>
      <c r="B4" s="163" t="s">
        <v>52</v>
      </c>
      <c r="C4" s="190" t="s">
        <v>53</v>
      </c>
      <c r="D4" s="190"/>
      <c r="E4" s="190"/>
      <c r="F4" s="190"/>
      <c r="G4" s="190"/>
      <c r="H4" s="190"/>
      <c r="I4" s="190"/>
      <c r="J4" s="190"/>
      <c r="K4" s="190"/>
      <c r="L4" s="218"/>
      <c r="M4" s="187" t="s">
        <v>79</v>
      </c>
      <c r="N4" s="183" t="s">
        <v>75</v>
      </c>
      <c r="O4" s="189" t="s">
        <v>52</v>
      </c>
      <c r="P4" s="190" t="s">
        <v>53</v>
      </c>
      <c r="Q4" s="190"/>
      <c r="R4" s="190"/>
      <c r="S4" s="187" t="s">
        <v>76</v>
      </c>
      <c r="T4" s="187" t="s">
        <v>77</v>
      </c>
      <c r="U4" s="187" t="s">
        <v>78</v>
      </c>
      <c r="V4" s="172" t="s">
        <v>74</v>
      </c>
      <c r="W4" s="220"/>
    </row>
    <row r="5" spans="1:23" s="3" customFormat="1" ht="21.75" customHeight="1">
      <c r="A5" s="155"/>
      <c r="B5" s="163"/>
      <c r="C5" s="157" t="s">
        <v>54</v>
      </c>
      <c r="D5" s="168" t="s">
        <v>55</v>
      </c>
      <c r="E5" s="165" t="s">
        <v>56</v>
      </c>
      <c r="F5" s="166"/>
      <c r="G5" s="166"/>
      <c r="H5" s="166"/>
      <c r="I5" s="166"/>
      <c r="J5" s="166"/>
      <c r="K5" s="167"/>
      <c r="L5" s="157" t="s">
        <v>57</v>
      </c>
      <c r="M5" s="158"/>
      <c r="N5" s="170"/>
      <c r="O5" s="156"/>
      <c r="P5" s="157" t="s">
        <v>54</v>
      </c>
      <c r="Q5" s="157" t="s">
        <v>58</v>
      </c>
      <c r="R5" s="157" t="s">
        <v>57</v>
      </c>
      <c r="S5" s="158"/>
      <c r="T5" s="158"/>
      <c r="U5" s="158"/>
      <c r="V5" s="172"/>
      <c r="W5" s="220"/>
    </row>
    <row r="6" spans="1:23" s="3" customFormat="1" ht="21.75" customHeight="1">
      <c r="A6" s="155"/>
      <c r="B6" s="164"/>
      <c r="C6" s="157"/>
      <c r="D6" s="169"/>
      <c r="E6" s="40" t="s">
        <v>5</v>
      </c>
      <c r="F6" s="40" t="s">
        <v>0</v>
      </c>
      <c r="G6" s="40" t="s">
        <v>17</v>
      </c>
      <c r="H6" s="40" t="s">
        <v>18</v>
      </c>
      <c r="I6" s="40" t="s">
        <v>19</v>
      </c>
      <c r="J6" s="40" t="s">
        <v>101</v>
      </c>
      <c r="K6" s="41" t="s">
        <v>59</v>
      </c>
      <c r="L6" s="157"/>
      <c r="M6" s="158"/>
      <c r="N6" s="170"/>
      <c r="O6" s="156"/>
      <c r="P6" s="157"/>
      <c r="Q6" s="157"/>
      <c r="R6" s="157"/>
      <c r="S6" s="158"/>
      <c r="T6" s="158"/>
      <c r="U6" s="158"/>
      <c r="V6" s="173"/>
      <c r="W6" s="220"/>
    </row>
    <row r="7" spans="1:23" ht="33" customHeight="1">
      <c r="A7" s="7" t="s">
        <v>20</v>
      </c>
      <c r="B7" s="16">
        <v>0</v>
      </c>
      <c r="C7" s="16"/>
      <c r="D7" s="16"/>
      <c r="E7" s="16"/>
      <c r="F7" s="16"/>
      <c r="G7" s="16"/>
      <c r="H7" s="16"/>
      <c r="I7" s="16"/>
      <c r="J7" s="16"/>
      <c r="K7" s="16"/>
      <c r="L7" s="16">
        <v>0</v>
      </c>
      <c r="M7" s="37">
        <v>0</v>
      </c>
      <c r="N7" s="35">
        <v>0</v>
      </c>
      <c r="O7" s="84">
        <v>0</v>
      </c>
      <c r="P7" s="31"/>
      <c r="Q7" s="31"/>
      <c r="R7" s="31">
        <v>0</v>
      </c>
      <c r="S7" s="37">
        <v>0</v>
      </c>
      <c r="T7" s="37">
        <v>0</v>
      </c>
      <c r="U7" s="37">
        <v>0</v>
      </c>
      <c r="V7" s="18">
        <v>0</v>
      </c>
      <c r="W7" s="80"/>
    </row>
    <row r="8" spans="1:23" ht="33" customHeight="1">
      <c r="A8" s="7" t="s">
        <v>21</v>
      </c>
      <c r="B8" s="31">
        <f>'[1]2月'!F$33</f>
        <v>1</v>
      </c>
      <c r="C8" s="31">
        <f>'[1]2月'!G$33</f>
        <v>6</v>
      </c>
      <c r="D8" s="31">
        <f>'[1]2月'!H$33</f>
        <v>0</v>
      </c>
      <c r="E8" s="31">
        <f>'[1]2月'!I$33</f>
        <v>0</v>
      </c>
      <c r="F8" s="31">
        <f>'[1]2月'!J$33</f>
        <v>0</v>
      </c>
      <c r="G8" s="31">
        <f>'[1]2月'!K$33</f>
        <v>19</v>
      </c>
      <c r="H8" s="31">
        <f>'[1]2月'!L$33</f>
        <v>10</v>
      </c>
      <c r="I8" s="31">
        <f>'[1]2月'!M$33</f>
        <v>10</v>
      </c>
      <c r="J8" s="31">
        <v>0</v>
      </c>
      <c r="K8" s="31">
        <f>'[1]2月'!N$33</f>
        <v>1</v>
      </c>
      <c r="L8" s="31">
        <f>'[1]2月'!O$33</f>
        <v>46</v>
      </c>
      <c r="M8" s="45">
        <f>'[1]2月'!P$33</f>
        <v>8694.99</v>
      </c>
      <c r="N8" s="34">
        <f>'[1]2月'!Q$33</f>
        <v>40000</v>
      </c>
      <c r="O8" s="84">
        <f>'[1]2月'!R$33</f>
        <v>0</v>
      </c>
      <c r="P8" s="31"/>
      <c r="Q8" s="31"/>
      <c r="R8" s="31">
        <f>'[1]2月'!U$33</f>
        <v>0</v>
      </c>
      <c r="S8" s="37">
        <f>'[1]2月'!V$33</f>
        <v>0</v>
      </c>
      <c r="T8" s="37">
        <f>'[1]2月'!W$33</f>
        <v>0</v>
      </c>
      <c r="U8" s="37">
        <f>'[1]2月'!X$33</f>
        <v>0</v>
      </c>
      <c r="V8" s="18">
        <f>'[1]2月'!Y$33</f>
        <v>0</v>
      </c>
      <c r="W8" s="80"/>
    </row>
    <row r="9" spans="1:23" ht="33" customHeight="1">
      <c r="A9" s="7" t="s">
        <v>22</v>
      </c>
      <c r="B9" s="31">
        <f>'[1]3月'!F$37</f>
        <v>0</v>
      </c>
      <c r="C9" s="31"/>
      <c r="D9" s="31"/>
      <c r="E9" s="31"/>
      <c r="F9" s="31"/>
      <c r="G9" s="31"/>
      <c r="H9" s="31"/>
      <c r="I9" s="31"/>
      <c r="J9" s="31"/>
      <c r="K9" s="31"/>
      <c r="L9" s="31">
        <f>'[1]3月'!P$37</f>
        <v>0</v>
      </c>
      <c r="M9" s="37">
        <f>'[1]3月'!Q$37</f>
        <v>0</v>
      </c>
      <c r="N9" s="35">
        <f>'[1]3月'!R$37</f>
        <v>0</v>
      </c>
      <c r="O9" s="31">
        <f>'[1]3月'!S$37</f>
        <v>1</v>
      </c>
      <c r="P9" s="31">
        <f>'[1]3月'!T$37</f>
        <v>2</v>
      </c>
      <c r="Q9" s="31">
        <f>'[1]3月'!U$37</f>
        <v>0</v>
      </c>
      <c r="R9" s="31">
        <f>'[1]3月'!V$37</f>
        <v>2</v>
      </c>
      <c r="S9" s="45">
        <f>'[1]3月'!W$37</f>
        <v>210</v>
      </c>
      <c r="T9" s="45">
        <f>'[1]3月'!X$37</f>
        <v>710.97</v>
      </c>
      <c r="U9" s="45">
        <f>'[1]3月'!Y$37</f>
        <v>674.95</v>
      </c>
      <c r="V9" s="20">
        <f>'[1]3月'!Z$37</f>
        <v>4000</v>
      </c>
      <c r="W9" s="31">
        <f>'[1]3月'!AA$37</f>
        <v>0</v>
      </c>
    </row>
    <row r="10" spans="1:23" ht="33" customHeight="1">
      <c r="A10" s="7" t="s">
        <v>23</v>
      </c>
      <c r="B10" s="16">
        <v>0</v>
      </c>
      <c r="C10" s="16"/>
      <c r="D10" s="16"/>
      <c r="E10" s="16"/>
      <c r="F10" s="16"/>
      <c r="G10" s="16"/>
      <c r="H10" s="16"/>
      <c r="I10" s="16"/>
      <c r="J10" s="16"/>
      <c r="K10" s="16"/>
      <c r="L10" s="16">
        <v>0</v>
      </c>
      <c r="M10" s="37">
        <v>0</v>
      </c>
      <c r="N10" s="35">
        <v>0</v>
      </c>
      <c r="O10" s="84">
        <v>0</v>
      </c>
      <c r="P10" s="31"/>
      <c r="Q10" s="31"/>
      <c r="R10" s="31">
        <v>0</v>
      </c>
      <c r="S10" s="37">
        <v>0</v>
      </c>
      <c r="T10" s="37">
        <v>0</v>
      </c>
      <c r="U10" s="37">
        <v>0</v>
      </c>
      <c r="V10" s="18">
        <v>0</v>
      </c>
      <c r="W10" s="80"/>
    </row>
    <row r="11" spans="1:23" ht="33" customHeight="1">
      <c r="A11" s="7" t="s">
        <v>24</v>
      </c>
      <c r="B11" s="16">
        <v>0</v>
      </c>
      <c r="C11" s="16"/>
      <c r="D11" s="16"/>
      <c r="E11" s="16"/>
      <c r="F11" s="16"/>
      <c r="G11" s="16"/>
      <c r="H11" s="16"/>
      <c r="I11" s="16"/>
      <c r="J11" s="16"/>
      <c r="K11" s="16"/>
      <c r="L11" s="16">
        <v>0</v>
      </c>
      <c r="M11" s="37">
        <v>0</v>
      </c>
      <c r="N11" s="35">
        <v>0</v>
      </c>
      <c r="O11" s="84">
        <v>0</v>
      </c>
      <c r="P11" s="31"/>
      <c r="Q11" s="31"/>
      <c r="R11" s="31">
        <v>0</v>
      </c>
      <c r="S11" s="37">
        <v>0</v>
      </c>
      <c r="T11" s="37">
        <v>0</v>
      </c>
      <c r="U11" s="37">
        <v>0</v>
      </c>
      <c r="V11" s="18">
        <v>0</v>
      </c>
      <c r="W11" s="80"/>
    </row>
    <row r="12" spans="1:23" ht="33" customHeight="1">
      <c r="A12" s="7" t="s">
        <v>25</v>
      </c>
      <c r="B12" s="16">
        <v>0</v>
      </c>
      <c r="C12" s="16"/>
      <c r="D12" s="16"/>
      <c r="E12" s="16"/>
      <c r="F12" s="16"/>
      <c r="G12" s="16"/>
      <c r="H12" s="16"/>
      <c r="I12" s="16"/>
      <c r="J12" s="16"/>
      <c r="K12" s="16"/>
      <c r="L12" s="16">
        <v>0</v>
      </c>
      <c r="M12" s="37">
        <v>0</v>
      </c>
      <c r="N12" s="35">
        <v>0</v>
      </c>
      <c r="O12" s="31">
        <v>0</v>
      </c>
      <c r="P12" s="31"/>
      <c r="Q12" s="31"/>
      <c r="R12" s="31">
        <v>0</v>
      </c>
      <c r="S12" s="37">
        <v>0</v>
      </c>
      <c r="T12" s="37">
        <v>0</v>
      </c>
      <c r="U12" s="37">
        <v>0</v>
      </c>
      <c r="V12" s="18">
        <v>0</v>
      </c>
      <c r="W12" s="80"/>
    </row>
    <row r="13" spans="1:23" ht="33" customHeight="1">
      <c r="A13" s="7" t="s">
        <v>26</v>
      </c>
      <c r="B13" s="31">
        <f>'[1]7月'!F$42</f>
        <v>1</v>
      </c>
      <c r="C13" s="31">
        <f>'[1]7月'!G$42</f>
        <v>4</v>
      </c>
      <c r="D13" s="31">
        <f>'[1]7月'!H$42</f>
        <v>0</v>
      </c>
      <c r="E13" s="31">
        <f>'[1]7月'!I$42</f>
        <v>0</v>
      </c>
      <c r="F13" s="31">
        <f>'[1]7月'!J$42</f>
        <v>0</v>
      </c>
      <c r="G13" s="31">
        <f>'[1]7月'!K$42</f>
        <v>8</v>
      </c>
      <c r="H13" s="31">
        <f>'[1]7月'!L$42</f>
        <v>24</v>
      </c>
      <c r="I13" s="31">
        <f>'[1]7月'!M$42</f>
        <v>0</v>
      </c>
      <c r="J13" s="31">
        <v>0</v>
      </c>
      <c r="K13" s="31">
        <f>'[1]7月'!N$42</f>
        <v>0</v>
      </c>
      <c r="L13" s="31">
        <f>'[1]7月'!O$42</f>
        <v>36</v>
      </c>
      <c r="M13" s="45">
        <f>'[1]7月'!P$42</f>
        <v>7622.09</v>
      </c>
      <c r="N13" s="34">
        <f>'[1]7月'!Q$42</f>
        <v>35000</v>
      </c>
      <c r="O13" s="31">
        <f>'[1]7月'!R$42</f>
        <v>0</v>
      </c>
      <c r="P13" s="31"/>
      <c r="Q13" s="31"/>
      <c r="R13" s="31">
        <f>'[1]7月'!U$42</f>
        <v>0</v>
      </c>
      <c r="S13" s="37">
        <f>'[1]7月'!V$42</f>
        <v>0</v>
      </c>
      <c r="T13" s="37">
        <f>'[1]7月'!W$42</f>
        <v>0</v>
      </c>
      <c r="U13" s="37">
        <f>'[1]7月'!X$42</f>
        <v>0</v>
      </c>
      <c r="V13" s="18">
        <f>'[1]7月'!Y$42</f>
        <v>0</v>
      </c>
      <c r="W13" s="80"/>
    </row>
    <row r="14" spans="1:23" ht="33" customHeight="1">
      <c r="A14" s="7" t="s">
        <v>27</v>
      </c>
      <c r="B14" s="31">
        <f>'[1]8月'!F$38</f>
        <v>1</v>
      </c>
      <c r="C14" s="31">
        <f>'[1]8月'!G$38</f>
        <v>1</v>
      </c>
      <c r="D14" s="31">
        <f>'[1]8月'!H$38</f>
        <v>0</v>
      </c>
      <c r="E14" s="31">
        <f>'[1]8月'!I$38</f>
        <v>0</v>
      </c>
      <c r="F14" s="31">
        <f>'[1]8月'!J$38</f>
        <v>76</v>
      </c>
      <c r="G14" s="31">
        <f>'[1]8月'!K$38</f>
        <v>0</v>
      </c>
      <c r="H14" s="31">
        <f>'[1]8月'!L$38</f>
        <v>0</v>
      </c>
      <c r="I14" s="31">
        <f>'[1]8月'!M$38</f>
        <v>0</v>
      </c>
      <c r="J14" s="31">
        <v>0</v>
      </c>
      <c r="K14" s="31">
        <f>'[1]8月'!N$38</f>
        <v>0</v>
      </c>
      <c r="L14" s="31">
        <f>'[1]8月'!O$38</f>
        <v>77</v>
      </c>
      <c r="M14" s="45">
        <f>'[1]8月'!P$38</f>
        <v>6187.58</v>
      </c>
      <c r="N14" s="34">
        <f>'[1]8月'!Q$38</f>
        <v>29182</v>
      </c>
      <c r="O14" s="31">
        <f>'[1]8月'!R$38</f>
        <v>0</v>
      </c>
      <c r="P14" s="31"/>
      <c r="Q14" s="31"/>
      <c r="R14" s="31">
        <f>'[1]8月'!U$38</f>
        <v>0</v>
      </c>
      <c r="S14" s="37">
        <f>'[1]8月'!V$38</f>
        <v>0</v>
      </c>
      <c r="T14" s="37">
        <f>'[1]8月'!W$38</f>
        <v>0</v>
      </c>
      <c r="U14" s="37">
        <f>'[1]8月'!X$38</f>
        <v>0</v>
      </c>
      <c r="V14" s="18">
        <f>'[1]8月'!Y$38</f>
        <v>0</v>
      </c>
      <c r="W14" s="81"/>
    </row>
    <row r="15" spans="1:23" ht="33" customHeight="1">
      <c r="A15" s="7" t="s">
        <v>2</v>
      </c>
      <c r="B15" s="31">
        <f>'[1]9月'!F$27</f>
        <v>0</v>
      </c>
      <c r="C15" s="31"/>
      <c r="D15" s="31"/>
      <c r="E15" s="31"/>
      <c r="F15" s="31"/>
      <c r="G15" s="31"/>
      <c r="H15" s="31"/>
      <c r="I15" s="31"/>
      <c r="J15" s="31"/>
      <c r="K15" s="31"/>
      <c r="L15" s="31">
        <f>'[1]9月'!O$27</f>
        <v>0</v>
      </c>
      <c r="M15" s="37">
        <f>'[1]9月'!P$27</f>
        <v>0</v>
      </c>
      <c r="N15" s="35">
        <f>'[1]9月'!Q$27</f>
        <v>0</v>
      </c>
      <c r="O15" s="31">
        <f>'[1]9月'!R$27</f>
        <v>1</v>
      </c>
      <c r="P15" s="31">
        <f>'[1]9月'!S$27</f>
        <v>0</v>
      </c>
      <c r="Q15" s="31">
        <f>'[1]9月'!T$27</f>
        <v>2</v>
      </c>
      <c r="R15" s="31">
        <f>'[1]9月'!U$27</f>
        <v>2</v>
      </c>
      <c r="S15" s="45">
        <f>'[1]9月'!V$27</f>
        <v>112</v>
      </c>
      <c r="T15" s="45">
        <f>'[1]9月'!W$27</f>
        <v>344.08</v>
      </c>
      <c r="U15" s="45">
        <f>'[1]9月'!X$27</f>
        <v>298.6</v>
      </c>
      <c r="V15" s="20">
        <f>'[1]9月'!Y$27</f>
        <v>1950</v>
      </c>
      <c r="W15" s="82"/>
    </row>
    <row r="16" spans="1:23" ht="33" customHeight="1">
      <c r="A16" s="7" t="s">
        <v>3</v>
      </c>
      <c r="B16" s="31">
        <f>'[1]10月 '!F$24</f>
        <v>1</v>
      </c>
      <c r="C16" s="31">
        <f>'[1]10月 '!G$24</f>
        <v>2</v>
      </c>
      <c r="D16" s="31">
        <f>'[1]10月 '!H$24</f>
        <v>0</v>
      </c>
      <c r="E16" s="31">
        <f>'[1]10月 '!I$24</f>
        <v>0</v>
      </c>
      <c r="F16" s="31">
        <f>'[1]10月 '!J$24</f>
        <v>140</v>
      </c>
      <c r="G16" s="31">
        <f>'[1]10月 '!K$24</f>
        <v>14</v>
      </c>
      <c r="H16" s="31">
        <f>'[1]10月 '!L$24</f>
        <v>42</v>
      </c>
      <c r="I16" s="31">
        <f>'[1]10月 '!M$24</f>
        <v>0</v>
      </c>
      <c r="J16" s="31">
        <v>0</v>
      </c>
      <c r="K16" s="31">
        <f>'[1]10月 '!N$24</f>
        <v>0</v>
      </c>
      <c r="L16" s="31">
        <f>'[1]10月 '!O$24</f>
        <v>198</v>
      </c>
      <c r="M16" s="45">
        <f>'[1]10月 '!P$24</f>
        <v>19130.79</v>
      </c>
      <c r="N16" s="34">
        <f>'[1]10月 '!Q$24</f>
        <v>100000</v>
      </c>
      <c r="O16" s="31">
        <f>'[1]10月 '!R$24</f>
        <v>0</v>
      </c>
      <c r="P16" s="31"/>
      <c r="Q16" s="31"/>
      <c r="R16" s="31">
        <f>'[1]10月 '!U$24</f>
        <v>0</v>
      </c>
      <c r="S16" s="37">
        <f>'[1]10月 '!V$24</f>
        <v>0</v>
      </c>
      <c r="T16" s="37">
        <f>'[1]10月 '!W$24</f>
        <v>0</v>
      </c>
      <c r="U16" s="37">
        <f>'[1]10月 '!X$24</f>
        <v>0</v>
      </c>
      <c r="V16" s="18">
        <f>'[1]10月 '!Y$24</f>
        <v>0</v>
      </c>
      <c r="W16" s="31">
        <f>'[1]10月 '!Z$24</f>
        <v>0</v>
      </c>
    </row>
    <row r="17" spans="1:23" ht="33" customHeight="1">
      <c r="A17" s="7" t="s">
        <v>4</v>
      </c>
      <c r="B17" s="16">
        <v>0</v>
      </c>
      <c r="C17" s="16"/>
      <c r="D17" s="16"/>
      <c r="E17" s="16"/>
      <c r="F17" s="16"/>
      <c r="G17" s="16"/>
      <c r="H17" s="16"/>
      <c r="I17" s="16"/>
      <c r="J17" s="16"/>
      <c r="K17" s="16"/>
      <c r="L17" s="16">
        <v>0</v>
      </c>
      <c r="M17" s="37">
        <v>0</v>
      </c>
      <c r="N17" s="35">
        <v>0</v>
      </c>
      <c r="O17" s="31">
        <v>0</v>
      </c>
      <c r="P17" s="31"/>
      <c r="Q17" s="31"/>
      <c r="R17" s="31">
        <v>0</v>
      </c>
      <c r="S17" s="37">
        <v>0</v>
      </c>
      <c r="T17" s="37">
        <v>0</v>
      </c>
      <c r="U17" s="37">
        <v>0</v>
      </c>
      <c r="V17" s="18">
        <v>0</v>
      </c>
      <c r="W17" s="80"/>
    </row>
    <row r="18" spans="1:23" ht="33" customHeight="1">
      <c r="A18" s="7" t="s">
        <v>28</v>
      </c>
      <c r="B18" s="31">
        <f>'[1]12月'!F$42</f>
        <v>1</v>
      </c>
      <c r="C18" s="31">
        <f>'[1]12月'!G$42</f>
        <v>10</v>
      </c>
      <c r="D18" s="31">
        <f>'[1]12月'!H$42</f>
        <v>0</v>
      </c>
      <c r="E18" s="31">
        <f>'[1]12月'!I$42</f>
        <v>0</v>
      </c>
      <c r="F18" s="31">
        <f>'[1]12月'!J$42</f>
        <v>0</v>
      </c>
      <c r="G18" s="31">
        <f>'[1]12月'!K$42</f>
        <v>62</v>
      </c>
      <c r="H18" s="31">
        <f>'[1]12月'!L$42</f>
        <v>70</v>
      </c>
      <c r="I18" s="31">
        <f>'[1]12月'!M$42</f>
        <v>0</v>
      </c>
      <c r="J18" s="31">
        <v>0</v>
      </c>
      <c r="K18" s="31">
        <f>'[1]12月'!N$42</f>
        <v>0</v>
      </c>
      <c r="L18" s="31">
        <f>'[1]12月'!O$42</f>
        <v>142</v>
      </c>
      <c r="M18" s="45">
        <f>'[1]12月'!P$42</f>
        <v>23082.57</v>
      </c>
      <c r="N18" s="34">
        <f>'[1]12月'!Q$42</f>
        <v>150000</v>
      </c>
      <c r="O18" s="31">
        <f>'[1]12月'!R$42</f>
        <v>0</v>
      </c>
      <c r="P18" s="31"/>
      <c r="Q18" s="31"/>
      <c r="R18" s="31">
        <f>'[1]12月'!U$42</f>
        <v>0</v>
      </c>
      <c r="S18" s="37">
        <f>'[1]12月'!V$42</f>
        <v>0</v>
      </c>
      <c r="T18" s="37">
        <f>'[1]12月'!W$42</f>
        <v>0</v>
      </c>
      <c r="U18" s="37">
        <f>'[1]12月'!X$42</f>
        <v>0</v>
      </c>
      <c r="V18" s="18">
        <f>'[1]12月'!Y$42</f>
        <v>0</v>
      </c>
      <c r="W18" s="80"/>
    </row>
    <row r="19" spans="1:23" s="4" customFormat="1" ht="43.5" customHeight="1" thickBot="1">
      <c r="A19" s="5" t="s">
        <v>11</v>
      </c>
      <c r="B19" s="36">
        <f>SUM(B7:B18)</f>
        <v>5</v>
      </c>
      <c r="C19" s="25">
        <f>SUM(C7:C18)</f>
        <v>23</v>
      </c>
      <c r="D19" s="25">
        <f aca="true" t="shared" si="0" ref="D19:N19">SUM(D7:D18)</f>
        <v>0</v>
      </c>
      <c r="E19" s="25">
        <f t="shared" si="0"/>
        <v>0</v>
      </c>
      <c r="F19" s="25">
        <f t="shared" si="0"/>
        <v>216</v>
      </c>
      <c r="G19" s="25">
        <f t="shared" si="0"/>
        <v>103</v>
      </c>
      <c r="H19" s="25">
        <f t="shared" si="0"/>
        <v>146</v>
      </c>
      <c r="I19" s="25">
        <f t="shared" si="0"/>
        <v>10</v>
      </c>
      <c r="J19" s="25">
        <f t="shared" si="0"/>
        <v>0</v>
      </c>
      <c r="K19" s="25">
        <f t="shared" si="0"/>
        <v>1</v>
      </c>
      <c r="L19" s="25">
        <f t="shared" si="0"/>
        <v>499</v>
      </c>
      <c r="M19" s="50">
        <f t="shared" si="0"/>
        <v>64718.02</v>
      </c>
      <c r="N19" s="51">
        <f t="shared" si="0"/>
        <v>354182</v>
      </c>
      <c r="O19" s="21">
        <f>SUM(O7:O18)</f>
        <v>2</v>
      </c>
      <c r="P19" s="22">
        <f aca="true" t="shared" si="1" ref="P19:V19">SUM(P7:P18)</f>
        <v>2</v>
      </c>
      <c r="Q19" s="22">
        <f t="shared" si="1"/>
        <v>2</v>
      </c>
      <c r="R19" s="22">
        <f t="shared" si="1"/>
        <v>4</v>
      </c>
      <c r="S19" s="24">
        <f t="shared" si="1"/>
        <v>322</v>
      </c>
      <c r="T19" s="24">
        <f t="shared" si="1"/>
        <v>1055.05</v>
      </c>
      <c r="U19" s="24">
        <f t="shared" si="1"/>
        <v>973.5500000000001</v>
      </c>
      <c r="V19" s="97">
        <f t="shared" si="1"/>
        <v>5950</v>
      </c>
      <c r="W19" s="83"/>
    </row>
  </sheetData>
  <mergeCells count="23">
    <mergeCell ref="W3:W6"/>
    <mergeCell ref="L5:L6"/>
    <mergeCell ref="S4:S6"/>
    <mergeCell ref="V4:V6"/>
    <mergeCell ref="B3:N3"/>
    <mergeCell ref="O3:V3"/>
    <mergeCell ref="P5:P6"/>
    <mergeCell ref="D5:D6"/>
    <mergeCell ref="A1:V1"/>
    <mergeCell ref="A4:A6"/>
    <mergeCell ref="B4:B6"/>
    <mergeCell ref="C4:L4"/>
    <mergeCell ref="M4:M6"/>
    <mergeCell ref="N4:N6"/>
    <mergeCell ref="O4:O6"/>
    <mergeCell ref="T4:T6"/>
    <mergeCell ref="U4:U6"/>
    <mergeCell ref="P4:R4"/>
    <mergeCell ref="A2:V2"/>
    <mergeCell ref="C5:C6"/>
    <mergeCell ref="E5:K5"/>
    <mergeCell ref="Q5:Q6"/>
    <mergeCell ref="R5:R6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W19"/>
  <sheetViews>
    <sheetView workbookViewId="0" topLeftCell="A1">
      <pane ySplit="6" topLeftCell="BM14" activePane="bottomLeft" state="frozen"/>
      <selection pane="topLeft" activeCell="A1" sqref="A1"/>
      <selection pane="bottomLeft" activeCell="I16" sqref="I16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2" width="5.375" style="0" customWidth="1"/>
    <col min="13" max="13" width="11.125" style="0" customWidth="1"/>
    <col min="14" max="14" width="9.875" style="0" customWidth="1"/>
    <col min="15" max="15" width="4.625" style="0" customWidth="1"/>
    <col min="16" max="17" width="5.875" style="0" customWidth="1"/>
    <col min="18" max="18" width="6.375" style="0" customWidth="1"/>
    <col min="19" max="19" width="11.375" style="0" customWidth="1"/>
    <col min="20" max="20" width="11.625" style="0" customWidth="1"/>
    <col min="21" max="21" width="11.00390625" style="0" customWidth="1"/>
    <col min="22" max="22" width="10.375" style="0" customWidth="1"/>
    <col min="24" max="16384" width="0" style="0" hidden="1" customWidth="1"/>
  </cols>
  <sheetData>
    <row r="1" spans="1:22" ht="33.75" customHeight="1">
      <c r="A1" s="150" t="s">
        <v>96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</row>
    <row r="2" spans="1:22" ht="28.5" customHeight="1" thickBot="1">
      <c r="A2" s="151" t="str">
        <f>'楠梓'!A2</f>
        <v>(自95年1月1日至95年12月31日止)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3" spans="1:22" s="3" customFormat="1" ht="30" customHeight="1">
      <c r="A3" s="44" t="s">
        <v>81</v>
      </c>
      <c r="B3" s="194" t="s">
        <v>50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52"/>
      <c r="O3" s="175" t="s">
        <v>51</v>
      </c>
      <c r="P3" s="153"/>
      <c r="Q3" s="153"/>
      <c r="R3" s="153"/>
      <c r="S3" s="153"/>
      <c r="T3" s="153"/>
      <c r="U3" s="153"/>
      <c r="V3" s="188"/>
    </row>
    <row r="4" spans="1:22" s="3" customFormat="1" ht="21.75" customHeight="1">
      <c r="A4" s="155" t="s">
        <v>80</v>
      </c>
      <c r="B4" s="163" t="s">
        <v>52</v>
      </c>
      <c r="C4" s="190" t="s">
        <v>53</v>
      </c>
      <c r="D4" s="190"/>
      <c r="E4" s="190"/>
      <c r="F4" s="190"/>
      <c r="G4" s="190"/>
      <c r="H4" s="190"/>
      <c r="I4" s="190"/>
      <c r="J4" s="190"/>
      <c r="K4" s="190"/>
      <c r="L4" s="218"/>
      <c r="M4" s="187" t="s">
        <v>79</v>
      </c>
      <c r="N4" s="183" t="s">
        <v>75</v>
      </c>
      <c r="O4" s="189" t="s">
        <v>52</v>
      </c>
      <c r="P4" s="190" t="s">
        <v>53</v>
      </c>
      <c r="Q4" s="190"/>
      <c r="R4" s="190"/>
      <c r="S4" s="187" t="s">
        <v>76</v>
      </c>
      <c r="T4" s="187" t="s">
        <v>77</v>
      </c>
      <c r="U4" s="187" t="s">
        <v>78</v>
      </c>
      <c r="V4" s="172" t="s">
        <v>74</v>
      </c>
    </row>
    <row r="5" spans="1:22" s="3" customFormat="1" ht="21.75" customHeight="1">
      <c r="A5" s="155"/>
      <c r="B5" s="163"/>
      <c r="C5" s="157" t="s">
        <v>54</v>
      </c>
      <c r="D5" s="168" t="s">
        <v>55</v>
      </c>
      <c r="E5" s="165" t="s">
        <v>56</v>
      </c>
      <c r="F5" s="166"/>
      <c r="G5" s="166"/>
      <c r="H5" s="166"/>
      <c r="I5" s="166"/>
      <c r="J5" s="166"/>
      <c r="K5" s="167"/>
      <c r="L5" s="157" t="s">
        <v>57</v>
      </c>
      <c r="M5" s="158"/>
      <c r="N5" s="170"/>
      <c r="O5" s="156"/>
      <c r="P5" s="157" t="s">
        <v>54</v>
      </c>
      <c r="Q5" s="157" t="s">
        <v>58</v>
      </c>
      <c r="R5" s="157" t="s">
        <v>57</v>
      </c>
      <c r="S5" s="158"/>
      <c r="T5" s="158"/>
      <c r="U5" s="158"/>
      <c r="V5" s="172"/>
    </row>
    <row r="6" spans="1:22" s="3" customFormat="1" ht="21.75" customHeight="1">
      <c r="A6" s="155"/>
      <c r="B6" s="164"/>
      <c r="C6" s="157"/>
      <c r="D6" s="169"/>
      <c r="E6" s="40" t="s">
        <v>5</v>
      </c>
      <c r="F6" s="40" t="s">
        <v>0</v>
      </c>
      <c r="G6" s="40" t="s">
        <v>17</v>
      </c>
      <c r="H6" s="40" t="s">
        <v>18</v>
      </c>
      <c r="I6" s="40" t="s">
        <v>19</v>
      </c>
      <c r="J6" s="40" t="s">
        <v>101</v>
      </c>
      <c r="K6" s="41" t="s">
        <v>59</v>
      </c>
      <c r="L6" s="157"/>
      <c r="M6" s="158"/>
      <c r="N6" s="170"/>
      <c r="O6" s="156"/>
      <c r="P6" s="157"/>
      <c r="Q6" s="157"/>
      <c r="R6" s="157"/>
      <c r="S6" s="158"/>
      <c r="T6" s="158"/>
      <c r="U6" s="158"/>
      <c r="V6" s="173"/>
    </row>
    <row r="7" spans="1:23" ht="33" customHeight="1">
      <c r="A7" s="7" t="s">
        <v>20</v>
      </c>
      <c r="B7" s="16">
        <v>0</v>
      </c>
      <c r="C7" s="16"/>
      <c r="D7" s="16"/>
      <c r="E7" s="16"/>
      <c r="F7" s="16"/>
      <c r="G7" s="16"/>
      <c r="H7" s="16"/>
      <c r="I7" s="16"/>
      <c r="J7" s="16"/>
      <c r="K7" s="16"/>
      <c r="L7" s="16">
        <v>0</v>
      </c>
      <c r="M7" s="37">
        <v>0</v>
      </c>
      <c r="N7" s="35">
        <v>0</v>
      </c>
      <c r="O7" s="31">
        <v>0</v>
      </c>
      <c r="P7" s="31"/>
      <c r="Q7" s="31"/>
      <c r="R7" s="31">
        <v>0</v>
      </c>
      <c r="S7" s="37">
        <v>0</v>
      </c>
      <c r="T7" s="37">
        <v>0</v>
      </c>
      <c r="U7" s="37">
        <v>0</v>
      </c>
      <c r="V7" s="18">
        <v>0</v>
      </c>
      <c r="W7" s="2"/>
    </row>
    <row r="8" spans="1:23" ht="33" customHeight="1">
      <c r="A8" s="7" t="s">
        <v>21</v>
      </c>
      <c r="B8" s="16">
        <v>0</v>
      </c>
      <c r="C8" s="16"/>
      <c r="D8" s="16"/>
      <c r="E8" s="16"/>
      <c r="F8" s="16"/>
      <c r="G8" s="16"/>
      <c r="H8" s="16"/>
      <c r="I8" s="16"/>
      <c r="J8" s="16"/>
      <c r="K8" s="16"/>
      <c r="L8" s="16">
        <v>0</v>
      </c>
      <c r="M8" s="37">
        <v>0</v>
      </c>
      <c r="N8" s="35">
        <v>0</v>
      </c>
      <c r="O8" s="31">
        <v>0</v>
      </c>
      <c r="P8" s="31"/>
      <c r="Q8" s="31"/>
      <c r="R8" s="31">
        <v>0</v>
      </c>
      <c r="S8" s="37">
        <v>0</v>
      </c>
      <c r="T8" s="37">
        <v>0</v>
      </c>
      <c r="U8" s="37">
        <v>0</v>
      </c>
      <c r="V8" s="18">
        <v>0</v>
      </c>
      <c r="W8" s="2"/>
    </row>
    <row r="9" spans="1:23" ht="33" customHeight="1">
      <c r="A9" s="7" t="s">
        <v>22</v>
      </c>
      <c r="B9" s="31">
        <f>'[1]3月'!F$40</f>
        <v>1</v>
      </c>
      <c r="C9" s="31">
        <f>'[1]3月'!G$40</f>
        <v>2</v>
      </c>
      <c r="D9" s="31">
        <f>'[1]3月'!H$40</f>
        <v>0</v>
      </c>
      <c r="E9" s="31">
        <f>'[1]3月'!I$40</f>
        <v>0</v>
      </c>
      <c r="F9" s="31">
        <f>'[1]3月'!J$40</f>
        <v>48</v>
      </c>
      <c r="G9" s="31">
        <f>'[1]3月'!K$40</f>
        <v>0</v>
      </c>
      <c r="H9" s="31">
        <f>'[1]3月'!L$40</f>
        <v>0</v>
      </c>
      <c r="I9" s="31">
        <f>'[1]3月'!M$40</f>
        <v>0</v>
      </c>
      <c r="J9" s="31">
        <f>'[1]3月'!N$40</f>
        <v>0</v>
      </c>
      <c r="K9" s="31">
        <f>'[1]3月'!O$40</f>
        <v>0</v>
      </c>
      <c r="L9" s="31">
        <f>'[1]3月'!P$40</f>
        <v>50</v>
      </c>
      <c r="M9" s="45">
        <f>'[1]3月'!Q$40</f>
        <v>4890.75</v>
      </c>
      <c r="N9" s="34">
        <f>'[1]3月'!R$40</f>
        <v>26427</v>
      </c>
      <c r="O9" s="31">
        <f>'[1]3月'!S$40</f>
        <v>1</v>
      </c>
      <c r="P9" s="31">
        <f>'[1]3月'!T$40</f>
        <v>2</v>
      </c>
      <c r="Q9" s="31">
        <f>'[1]3月'!U$40</f>
        <v>0</v>
      </c>
      <c r="R9" s="31">
        <f>'[1]3月'!V$40</f>
        <v>2</v>
      </c>
      <c r="S9" s="45">
        <f>'[1]3月'!W$40</f>
        <v>168</v>
      </c>
      <c r="T9" s="45">
        <f>'[1]3月'!X$40</f>
        <v>682.64</v>
      </c>
      <c r="U9" s="45">
        <f>'[1]3月'!Y$40</f>
        <v>637.92</v>
      </c>
      <c r="V9" s="20">
        <f>'[1]3月'!Z$40</f>
        <v>4800</v>
      </c>
      <c r="W9" s="2"/>
    </row>
    <row r="10" spans="1:23" ht="33" customHeight="1">
      <c r="A10" s="7" t="s">
        <v>23</v>
      </c>
      <c r="B10" s="16">
        <v>0</v>
      </c>
      <c r="C10" s="16"/>
      <c r="D10" s="16"/>
      <c r="E10" s="16"/>
      <c r="F10" s="16"/>
      <c r="G10" s="16"/>
      <c r="H10" s="16"/>
      <c r="I10" s="16"/>
      <c r="J10" s="16"/>
      <c r="K10" s="16"/>
      <c r="L10" s="16">
        <v>0</v>
      </c>
      <c r="M10" s="37">
        <v>0</v>
      </c>
      <c r="N10" s="35">
        <v>0</v>
      </c>
      <c r="O10" s="31">
        <v>0</v>
      </c>
      <c r="P10" s="31"/>
      <c r="Q10" s="31"/>
      <c r="R10" s="31">
        <v>0</v>
      </c>
      <c r="S10" s="37">
        <v>0</v>
      </c>
      <c r="T10" s="37">
        <v>0</v>
      </c>
      <c r="U10" s="37">
        <v>0</v>
      </c>
      <c r="V10" s="18">
        <v>0</v>
      </c>
      <c r="W10" s="2"/>
    </row>
    <row r="11" spans="1:23" ht="33" customHeight="1">
      <c r="A11" s="7" t="s">
        <v>24</v>
      </c>
      <c r="B11" s="16">
        <v>0</v>
      </c>
      <c r="C11" s="16"/>
      <c r="D11" s="16"/>
      <c r="E11" s="16"/>
      <c r="F11" s="16"/>
      <c r="G11" s="16"/>
      <c r="H11" s="16"/>
      <c r="I11" s="16"/>
      <c r="J11" s="16"/>
      <c r="K11" s="16"/>
      <c r="L11" s="16">
        <v>0</v>
      </c>
      <c r="M11" s="37">
        <v>0</v>
      </c>
      <c r="N11" s="35">
        <v>0</v>
      </c>
      <c r="O11" s="31">
        <v>0</v>
      </c>
      <c r="P11" s="31"/>
      <c r="Q11" s="31"/>
      <c r="R11" s="31">
        <v>0</v>
      </c>
      <c r="S11" s="37">
        <v>0</v>
      </c>
      <c r="T11" s="37">
        <v>0</v>
      </c>
      <c r="U11" s="37">
        <v>0</v>
      </c>
      <c r="V11" s="18">
        <v>0</v>
      </c>
      <c r="W11" s="2"/>
    </row>
    <row r="12" spans="1:23" ht="33" customHeight="1">
      <c r="A12" s="7" t="s">
        <v>25</v>
      </c>
      <c r="B12" s="16">
        <v>0</v>
      </c>
      <c r="C12" s="16"/>
      <c r="D12" s="16"/>
      <c r="E12" s="16"/>
      <c r="F12" s="16"/>
      <c r="G12" s="16"/>
      <c r="H12" s="16"/>
      <c r="I12" s="16"/>
      <c r="J12" s="16"/>
      <c r="K12" s="16"/>
      <c r="L12" s="16">
        <v>0</v>
      </c>
      <c r="M12" s="37">
        <v>0</v>
      </c>
      <c r="N12" s="35">
        <v>0</v>
      </c>
      <c r="O12" s="31">
        <v>0</v>
      </c>
      <c r="P12" s="31"/>
      <c r="Q12" s="31"/>
      <c r="R12" s="31">
        <v>0</v>
      </c>
      <c r="S12" s="37">
        <v>0</v>
      </c>
      <c r="T12" s="37">
        <v>0</v>
      </c>
      <c r="U12" s="37">
        <v>0</v>
      </c>
      <c r="V12" s="18">
        <v>0</v>
      </c>
      <c r="W12" s="2"/>
    </row>
    <row r="13" spans="1:23" ht="33" customHeight="1">
      <c r="A13" s="7" t="s">
        <v>26</v>
      </c>
      <c r="B13" s="31">
        <f>'[1]7月'!F$45</f>
        <v>0</v>
      </c>
      <c r="C13" s="31"/>
      <c r="D13" s="31"/>
      <c r="E13" s="31"/>
      <c r="F13" s="31"/>
      <c r="G13" s="31"/>
      <c r="H13" s="31"/>
      <c r="I13" s="31"/>
      <c r="J13" s="31"/>
      <c r="K13" s="31"/>
      <c r="L13" s="31">
        <f>'[1]7月'!O$45</f>
        <v>0</v>
      </c>
      <c r="M13" s="37">
        <f>'[1]7月'!P$45</f>
        <v>0</v>
      </c>
      <c r="N13" s="35">
        <f>'[1]7月'!Q$45</f>
        <v>0</v>
      </c>
      <c r="O13" s="31">
        <f>'[1]7月'!R$45</f>
        <v>2</v>
      </c>
      <c r="P13" s="31">
        <f>'[1]7月'!S$45</f>
        <v>8</v>
      </c>
      <c r="Q13" s="31">
        <f>'[1]7月'!T$45</f>
        <v>42</v>
      </c>
      <c r="R13" s="31">
        <f>'[1]7月'!U$45</f>
        <v>50</v>
      </c>
      <c r="S13" s="45">
        <f>'[1]7月'!V$45</f>
        <v>4188.1</v>
      </c>
      <c r="T13" s="45">
        <f>'[1]7月'!W$45</f>
        <v>9605.31</v>
      </c>
      <c r="U13" s="45">
        <f>'[1]7月'!X$45</f>
        <v>7969.51</v>
      </c>
      <c r="V13" s="20">
        <f>'[1]7月'!Y$45</f>
        <v>52400</v>
      </c>
      <c r="W13" s="1"/>
    </row>
    <row r="14" spans="1:23" ht="33" customHeight="1">
      <c r="A14" s="7" t="s">
        <v>27</v>
      </c>
      <c r="B14" s="16">
        <v>0</v>
      </c>
      <c r="C14" s="16"/>
      <c r="D14" s="16"/>
      <c r="E14" s="16"/>
      <c r="F14" s="16"/>
      <c r="G14" s="16"/>
      <c r="H14" s="16"/>
      <c r="I14" s="16"/>
      <c r="J14" s="16"/>
      <c r="K14" s="16"/>
      <c r="L14" s="16">
        <v>0</v>
      </c>
      <c r="M14" s="37">
        <v>0</v>
      </c>
      <c r="N14" s="35">
        <v>0</v>
      </c>
      <c r="O14" s="31">
        <v>0</v>
      </c>
      <c r="P14" s="31"/>
      <c r="Q14" s="31"/>
      <c r="R14" s="31">
        <v>0</v>
      </c>
      <c r="S14" s="37">
        <v>0</v>
      </c>
      <c r="T14" s="37">
        <v>0</v>
      </c>
      <c r="U14" s="37">
        <v>0</v>
      </c>
      <c r="V14" s="18">
        <v>0</v>
      </c>
      <c r="W14" s="2"/>
    </row>
    <row r="15" spans="1:23" ht="33" customHeight="1">
      <c r="A15" s="7" t="s">
        <v>2</v>
      </c>
      <c r="B15" s="16">
        <v>0</v>
      </c>
      <c r="C15" s="16"/>
      <c r="D15" s="16"/>
      <c r="E15" s="16"/>
      <c r="F15" s="16"/>
      <c r="G15" s="16"/>
      <c r="H15" s="16"/>
      <c r="I15" s="16"/>
      <c r="J15" s="16"/>
      <c r="K15" s="16"/>
      <c r="L15" s="16">
        <v>0</v>
      </c>
      <c r="M15" s="37">
        <v>0</v>
      </c>
      <c r="N15" s="35">
        <v>0</v>
      </c>
      <c r="O15" s="31">
        <v>0</v>
      </c>
      <c r="P15" s="31"/>
      <c r="Q15" s="31"/>
      <c r="R15" s="31">
        <v>0</v>
      </c>
      <c r="S15" s="37">
        <v>0</v>
      </c>
      <c r="T15" s="37">
        <v>0</v>
      </c>
      <c r="U15" s="37">
        <v>0</v>
      </c>
      <c r="V15" s="18">
        <v>0</v>
      </c>
      <c r="W15" s="2"/>
    </row>
    <row r="16" spans="1:23" ht="33" customHeight="1">
      <c r="A16" s="7" t="s">
        <v>3</v>
      </c>
      <c r="B16" s="31">
        <f>'[1]10月 '!F$27</f>
        <v>0</v>
      </c>
      <c r="C16" s="31"/>
      <c r="D16" s="31"/>
      <c r="E16" s="31"/>
      <c r="F16" s="31"/>
      <c r="G16" s="31"/>
      <c r="H16" s="31"/>
      <c r="I16" s="31"/>
      <c r="J16" s="31"/>
      <c r="K16" s="31"/>
      <c r="L16" s="31">
        <f>'[1]10月 '!O$27</f>
        <v>0</v>
      </c>
      <c r="M16" s="37">
        <f>'[1]10月 '!P$27</f>
        <v>0</v>
      </c>
      <c r="N16" s="35">
        <f>'[1]10月 '!Q$27</f>
        <v>0</v>
      </c>
      <c r="O16" s="31">
        <f>'[1]10月 '!R$27</f>
        <v>2</v>
      </c>
      <c r="P16" s="31">
        <f>'[1]10月 '!S$27</f>
        <v>6</v>
      </c>
      <c r="Q16" s="31">
        <f>'[1]10月 '!T$27</f>
        <v>2</v>
      </c>
      <c r="R16" s="31">
        <f>'[1]10月 '!U$27</f>
        <v>8</v>
      </c>
      <c r="S16" s="45">
        <f>'[1]10月 '!V$27</f>
        <v>995</v>
      </c>
      <c r="T16" s="45">
        <f>'[1]10月 '!W$27</f>
        <v>2319.72</v>
      </c>
      <c r="U16" s="45">
        <f>'[1]10月 '!X$27</f>
        <v>2065</v>
      </c>
      <c r="V16" s="20">
        <f>'[1]10月 '!Y$27</f>
        <v>14400</v>
      </c>
      <c r="W16" s="2"/>
    </row>
    <row r="17" spans="1:23" ht="33" customHeight="1">
      <c r="A17" s="7" t="s">
        <v>4</v>
      </c>
      <c r="B17" s="31">
        <f>'[1]11月'!F$34</f>
        <v>0</v>
      </c>
      <c r="C17" s="31"/>
      <c r="D17" s="31"/>
      <c r="E17" s="31"/>
      <c r="F17" s="31"/>
      <c r="G17" s="31"/>
      <c r="H17" s="31"/>
      <c r="I17" s="31"/>
      <c r="J17" s="31"/>
      <c r="K17" s="31"/>
      <c r="L17" s="31">
        <f>'[1]11月'!O$34</f>
        <v>0</v>
      </c>
      <c r="M17" s="37">
        <f>'[1]11月'!P$34</f>
        <v>0</v>
      </c>
      <c r="N17" s="35">
        <f>'[1]11月'!Q$34</f>
        <v>0</v>
      </c>
      <c r="O17" s="31">
        <f>'[1]11月'!R$34</f>
        <v>1</v>
      </c>
      <c r="P17" s="31">
        <f>'[1]11月'!S$34</f>
        <v>1</v>
      </c>
      <c r="Q17" s="31">
        <f>'[1]11月'!T$34</f>
        <v>0</v>
      </c>
      <c r="R17" s="31">
        <f>'[1]11月'!U$34</f>
        <v>1</v>
      </c>
      <c r="S17" s="45">
        <f>'[1]11月'!V$34</f>
        <v>126</v>
      </c>
      <c r="T17" s="45">
        <f>'[1]11月'!W$34</f>
        <v>524.03</v>
      </c>
      <c r="U17" s="45">
        <f>'[1]11月'!X$34</f>
        <v>498.35</v>
      </c>
      <c r="V17" s="20">
        <f>'[1]11月'!Y$34</f>
        <v>1200</v>
      </c>
      <c r="W17" s="2"/>
    </row>
    <row r="18" spans="1:23" ht="33" customHeight="1">
      <c r="A18" s="7" t="s">
        <v>28</v>
      </c>
      <c r="B18" s="16">
        <v>0</v>
      </c>
      <c r="C18" s="16"/>
      <c r="D18" s="16"/>
      <c r="E18" s="16"/>
      <c r="F18" s="16"/>
      <c r="G18" s="16"/>
      <c r="H18" s="16"/>
      <c r="I18" s="16"/>
      <c r="J18" s="16"/>
      <c r="K18" s="16"/>
      <c r="L18" s="16">
        <v>0</v>
      </c>
      <c r="M18" s="37">
        <v>0</v>
      </c>
      <c r="N18" s="35">
        <v>0</v>
      </c>
      <c r="O18" s="31">
        <v>0</v>
      </c>
      <c r="P18" s="31"/>
      <c r="Q18" s="31"/>
      <c r="R18" s="31">
        <v>0</v>
      </c>
      <c r="S18" s="37">
        <v>0</v>
      </c>
      <c r="T18" s="37">
        <v>0</v>
      </c>
      <c r="U18" s="37">
        <v>0</v>
      </c>
      <c r="V18" s="18">
        <v>0</v>
      </c>
      <c r="W18" s="2"/>
    </row>
    <row r="19" spans="1:22" s="4" customFormat="1" ht="43.5" customHeight="1" thickBot="1">
      <c r="A19" s="5" t="s">
        <v>11</v>
      </c>
      <c r="B19" s="36">
        <f>SUM(B7:B18)</f>
        <v>1</v>
      </c>
      <c r="C19" s="25">
        <f>SUM(C7:C18)</f>
        <v>2</v>
      </c>
      <c r="D19" s="25">
        <f aca="true" t="shared" si="0" ref="D19:V19">SUM(D7:D18)</f>
        <v>0</v>
      </c>
      <c r="E19" s="25">
        <f t="shared" si="0"/>
        <v>0</v>
      </c>
      <c r="F19" s="25">
        <f t="shared" si="0"/>
        <v>48</v>
      </c>
      <c r="G19" s="25">
        <f t="shared" si="0"/>
        <v>0</v>
      </c>
      <c r="H19" s="25">
        <f t="shared" si="0"/>
        <v>0</v>
      </c>
      <c r="I19" s="25">
        <f t="shared" si="0"/>
        <v>0</v>
      </c>
      <c r="J19" s="25">
        <f t="shared" si="0"/>
        <v>0</v>
      </c>
      <c r="K19" s="25">
        <f t="shared" si="0"/>
        <v>0</v>
      </c>
      <c r="L19" s="25">
        <f t="shared" si="0"/>
        <v>50</v>
      </c>
      <c r="M19" s="24">
        <f t="shared" si="0"/>
        <v>4890.75</v>
      </c>
      <c r="N19" s="38">
        <f t="shared" si="0"/>
        <v>26427</v>
      </c>
      <c r="O19" s="36">
        <f t="shared" si="0"/>
        <v>6</v>
      </c>
      <c r="P19" s="25">
        <f t="shared" si="0"/>
        <v>17</v>
      </c>
      <c r="Q19" s="22">
        <f t="shared" si="0"/>
        <v>44</v>
      </c>
      <c r="R19" s="22">
        <f t="shared" si="0"/>
        <v>61</v>
      </c>
      <c r="S19" s="24">
        <f t="shared" si="0"/>
        <v>5477.1</v>
      </c>
      <c r="T19" s="24">
        <f t="shared" si="0"/>
        <v>13131.699999999999</v>
      </c>
      <c r="U19" s="24">
        <f t="shared" si="0"/>
        <v>11170.78</v>
      </c>
      <c r="V19" s="97">
        <f t="shared" si="0"/>
        <v>72800</v>
      </c>
    </row>
  </sheetData>
  <mergeCells count="22">
    <mergeCell ref="S4:S6"/>
    <mergeCell ref="P5:P6"/>
    <mergeCell ref="B3:N3"/>
    <mergeCell ref="O3:V3"/>
    <mergeCell ref="O4:O6"/>
    <mergeCell ref="P4:R4"/>
    <mergeCell ref="U4:U6"/>
    <mergeCell ref="V4:V6"/>
    <mergeCell ref="Q5:Q6"/>
    <mergeCell ref="R5:R6"/>
    <mergeCell ref="L5:L6"/>
    <mergeCell ref="D5:D6"/>
    <mergeCell ref="A1:V1"/>
    <mergeCell ref="A4:A6"/>
    <mergeCell ref="B4:B6"/>
    <mergeCell ref="C4:L4"/>
    <mergeCell ref="M4:M6"/>
    <mergeCell ref="T4:T6"/>
    <mergeCell ref="C5:C6"/>
    <mergeCell ref="E5:K5"/>
    <mergeCell ref="A2:V2"/>
    <mergeCell ref="N4:N6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W21"/>
  <sheetViews>
    <sheetView workbookViewId="0" topLeftCell="A1">
      <pane ySplit="6" topLeftCell="BM16" activePane="bottomLeft" state="frozen"/>
      <selection pane="topLeft" activeCell="A1" sqref="A1"/>
      <selection pane="bottomLeft" activeCell="V21" sqref="V21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1" width="5.375" style="0" customWidth="1"/>
    <col min="12" max="12" width="6.875" style="0" customWidth="1"/>
    <col min="13" max="13" width="11.875" style="0" customWidth="1"/>
    <col min="14" max="14" width="9.875" style="0" customWidth="1"/>
    <col min="15" max="15" width="4.625" style="0" customWidth="1"/>
    <col min="16" max="17" width="5.875" style="0" customWidth="1"/>
    <col min="18" max="18" width="6.375" style="0" customWidth="1"/>
    <col min="19" max="19" width="11.375" style="0" customWidth="1"/>
    <col min="20" max="20" width="11.625" style="0" customWidth="1"/>
    <col min="21" max="21" width="11.00390625" style="0" customWidth="1"/>
    <col min="22" max="22" width="10.375" style="0" customWidth="1"/>
    <col min="23" max="23" width="11.50390625" style="0" customWidth="1"/>
    <col min="26" max="16384" width="9.00390625" style="0" hidden="1" customWidth="1"/>
  </cols>
  <sheetData>
    <row r="1" spans="1:22" ht="33.75" customHeight="1">
      <c r="A1" s="150" t="s">
        <v>97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</row>
    <row r="2" spans="1:22" ht="28.5" customHeight="1" thickBot="1">
      <c r="A2" s="151" t="str">
        <f>'楠梓'!A2</f>
        <v>(自95年1月1日至95年12月31日止)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3" spans="1:23" s="3" customFormat="1" ht="24.75" customHeight="1">
      <c r="A3" s="44" t="s">
        <v>81</v>
      </c>
      <c r="B3" s="194" t="s">
        <v>50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52"/>
      <c r="O3" s="175" t="s">
        <v>51</v>
      </c>
      <c r="P3" s="153"/>
      <c r="Q3" s="153"/>
      <c r="R3" s="153"/>
      <c r="S3" s="153"/>
      <c r="T3" s="153"/>
      <c r="U3" s="153"/>
      <c r="V3" s="153"/>
      <c r="W3" s="216" t="s">
        <v>86</v>
      </c>
    </row>
    <row r="4" spans="1:23" s="3" customFormat="1" ht="21.75" customHeight="1">
      <c r="A4" s="155" t="s">
        <v>80</v>
      </c>
      <c r="B4" s="163" t="s">
        <v>52</v>
      </c>
      <c r="C4" s="190" t="s">
        <v>53</v>
      </c>
      <c r="D4" s="190"/>
      <c r="E4" s="190"/>
      <c r="F4" s="190"/>
      <c r="G4" s="190"/>
      <c r="H4" s="190"/>
      <c r="I4" s="190"/>
      <c r="J4" s="190"/>
      <c r="K4" s="190"/>
      <c r="L4" s="218"/>
      <c r="M4" s="187" t="s">
        <v>78</v>
      </c>
      <c r="N4" s="183" t="s">
        <v>75</v>
      </c>
      <c r="O4" s="189" t="s">
        <v>52</v>
      </c>
      <c r="P4" s="190" t="s">
        <v>53</v>
      </c>
      <c r="Q4" s="190"/>
      <c r="R4" s="190"/>
      <c r="S4" s="187" t="s">
        <v>76</v>
      </c>
      <c r="T4" s="187" t="s">
        <v>77</v>
      </c>
      <c r="U4" s="187" t="s">
        <v>78</v>
      </c>
      <c r="V4" s="197" t="s">
        <v>74</v>
      </c>
      <c r="W4" s="217"/>
    </row>
    <row r="5" spans="1:23" s="3" customFormat="1" ht="21.75" customHeight="1">
      <c r="A5" s="155"/>
      <c r="B5" s="163"/>
      <c r="C5" s="157" t="s">
        <v>54</v>
      </c>
      <c r="D5" s="168" t="s">
        <v>55</v>
      </c>
      <c r="E5" s="165" t="s">
        <v>56</v>
      </c>
      <c r="F5" s="166"/>
      <c r="G5" s="166"/>
      <c r="H5" s="166"/>
      <c r="I5" s="166"/>
      <c r="J5" s="166"/>
      <c r="K5" s="167"/>
      <c r="L5" s="157" t="s">
        <v>57</v>
      </c>
      <c r="M5" s="158"/>
      <c r="N5" s="170"/>
      <c r="O5" s="156"/>
      <c r="P5" s="157" t="s">
        <v>54</v>
      </c>
      <c r="Q5" s="157" t="s">
        <v>58</v>
      </c>
      <c r="R5" s="157" t="s">
        <v>57</v>
      </c>
      <c r="S5" s="158"/>
      <c r="T5" s="158"/>
      <c r="U5" s="158"/>
      <c r="V5" s="197"/>
      <c r="W5" s="217"/>
    </row>
    <row r="6" spans="1:23" s="3" customFormat="1" ht="21.75" customHeight="1">
      <c r="A6" s="155"/>
      <c r="B6" s="164"/>
      <c r="C6" s="157"/>
      <c r="D6" s="169"/>
      <c r="E6" s="40" t="s">
        <v>5</v>
      </c>
      <c r="F6" s="40" t="s">
        <v>0</v>
      </c>
      <c r="G6" s="40" t="s">
        <v>17</v>
      </c>
      <c r="H6" s="40" t="s">
        <v>18</v>
      </c>
      <c r="I6" s="40" t="s">
        <v>19</v>
      </c>
      <c r="J6" s="40" t="s">
        <v>101</v>
      </c>
      <c r="K6" s="41" t="s">
        <v>59</v>
      </c>
      <c r="L6" s="157"/>
      <c r="M6" s="158"/>
      <c r="N6" s="170"/>
      <c r="O6" s="156"/>
      <c r="P6" s="157"/>
      <c r="Q6" s="157"/>
      <c r="R6" s="157"/>
      <c r="S6" s="158"/>
      <c r="T6" s="158"/>
      <c r="U6" s="158"/>
      <c r="V6" s="198"/>
      <c r="W6" s="217"/>
    </row>
    <row r="7" spans="1:23" ht="33" customHeight="1">
      <c r="A7" s="7" t="s">
        <v>20</v>
      </c>
      <c r="B7" s="31">
        <f>'[1]1月'!F$32</f>
        <v>0</v>
      </c>
      <c r="C7" s="31"/>
      <c r="D7" s="31"/>
      <c r="E7" s="31"/>
      <c r="F7" s="31"/>
      <c r="G7" s="31"/>
      <c r="H7" s="31"/>
      <c r="I7" s="31"/>
      <c r="J7" s="31"/>
      <c r="K7" s="31"/>
      <c r="L7" s="31">
        <f>'[1]1月'!O$32</f>
        <v>0</v>
      </c>
      <c r="M7" s="37">
        <f>'[1]1月'!P$32</f>
        <v>0</v>
      </c>
      <c r="N7" s="35">
        <f>'[1]1月'!Q$32</f>
        <v>0</v>
      </c>
      <c r="O7" s="31">
        <f>'[1]1月'!R$32</f>
        <v>1</v>
      </c>
      <c r="P7" s="31">
        <f>'[1]1月'!S$32</f>
        <v>0</v>
      </c>
      <c r="Q7" s="31">
        <f>'[1]1月'!T$32</f>
        <v>5</v>
      </c>
      <c r="R7" s="31">
        <f>'[1]1月'!U$32</f>
        <v>5</v>
      </c>
      <c r="S7" s="65">
        <f>'[1]1月'!V$32</f>
        <v>571.5</v>
      </c>
      <c r="T7" s="19">
        <f>'[1]1月'!W$32</f>
        <v>1635.31</v>
      </c>
      <c r="U7" s="19">
        <f>'[1]1月'!X$32</f>
        <v>1449.29</v>
      </c>
      <c r="V7" s="77">
        <f>'[1]1月'!Y$32</f>
        <v>10000</v>
      </c>
      <c r="W7" s="20"/>
    </row>
    <row r="8" spans="1:23" ht="33" customHeight="1">
      <c r="A8" s="7" t="s">
        <v>21</v>
      </c>
      <c r="B8" s="16">
        <v>0</v>
      </c>
      <c r="C8" s="16"/>
      <c r="D8" s="16"/>
      <c r="E8" s="16"/>
      <c r="F8" s="16"/>
      <c r="G8" s="16"/>
      <c r="H8" s="16"/>
      <c r="I8" s="16"/>
      <c r="J8" s="16"/>
      <c r="K8" s="16"/>
      <c r="L8" s="16">
        <v>0</v>
      </c>
      <c r="M8" s="37">
        <v>0</v>
      </c>
      <c r="N8" s="35">
        <v>0</v>
      </c>
      <c r="O8" s="31">
        <v>0</v>
      </c>
      <c r="P8" s="31"/>
      <c r="Q8" s="31"/>
      <c r="R8" s="31">
        <v>0</v>
      </c>
      <c r="S8" s="37">
        <v>0</v>
      </c>
      <c r="T8" s="37">
        <v>0</v>
      </c>
      <c r="U8" s="37">
        <v>0</v>
      </c>
      <c r="V8" s="17">
        <v>0</v>
      </c>
      <c r="W8" s="111"/>
    </row>
    <row r="9" spans="1:23" ht="33" customHeight="1">
      <c r="A9" s="7" t="s">
        <v>22</v>
      </c>
      <c r="B9" s="31">
        <f>'[1]3月'!F$43</f>
        <v>0</v>
      </c>
      <c r="C9" s="31"/>
      <c r="D9" s="31"/>
      <c r="E9" s="31"/>
      <c r="F9" s="31"/>
      <c r="G9" s="31"/>
      <c r="H9" s="31"/>
      <c r="I9" s="31"/>
      <c r="J9" s="31"/>
      <c r="K9" s="31"/>
      <c r="L9" s="31">
        <f>'[1]3月'!P$43</f>
        <v>0</v>
      </c>
      <c r="M9" s="37">
        <f>'[1]3月'!Q$43</f>
        <v>0</v>
      </c>
      <c r="N9" s="35">
        <f>'[1]3月'!R$43</f>
        <v>0</v>
      </c>
      <c r="O9" s="31">
        <f>'[1]3月'!S$43</f>
        <v>2</v>
      </c>
      <c r="P9" s="31">
        <f>'[1]3月'!T$43</f>
        <v>28</v>
      </c>
      <c r="Q9" s="31">
        <f>'[1]3月'!U$43</f>
        <v>11</v>
      </c>
      <c r="R9" s="31">
        <f>'[1]3月'!V$43</f>
        <v>39</v>
      </c>
      <c r="S9" s="65">
        <f>'[1]3月'!W$43</f>
        <v>3372</v>
      </c>
      <c r="T9" s="19">
        <f>'[1]3月'!X$43</f>
        <v>9057.9</v>
      </c>
      <c r="U9" s="19">
        <f>'[1]3月'!Y$43</f>
        <v>8066.7</v>
      </c>
      <c r="V9" s="77">
        <f>'[1]3月'!Z$43</f>
        <v>45550</v>
      </c>
      <c r="W9" s="20"/>
    </row>
    <row r="10" spans="1:23" ht="33" customHeight="1">
      <c r="A10" s="7" t="s">
        <v>23</v>
      </c>
      <c r="B10" s="31">
        <f>'[1]4月'!F$29</f>
        <v>0</v>
      </c>
      <c r="C10" s="31"/>
      <c r="D10" s="31"/>
      <c r="E10" s="31"/>
      <c r="F10" s="31"/>
      <c r="G10" s="31"/>
      <c r="H10" s="31"/>
      <c r="I10" s="31"/>
      <c r="J10" s="31"/>
      <c r="K10" s="31"/>
      <c r="L10" s="31">
        <f>'[1]4月'!O$29</f>
        <v>0</v>
      </c>
      <c r="M10" s="37">
        <f>'[1]4月'!P$29</f>
        <v>0</v>
      </c>
      <c r="N10" s="35">
        <f>'[1]4月'!Q$29</f>
        <v>0</v>
      </c>
      <c r="O10" s="31">
        <f>'[1]4月'!R$29</f>
        <v>3</v>
      </c>
      <c r="P10" s="31">
        <f>'[1]4月'!S$29</f>
        <v>23</v>
      </c>
      <c r="Q10" s="31">
        <f>'[1]4月'!T$29</f>
        <v>17</v>
      </c>
      <c r="R10" s="31">
        <f>'[1]4月'!U$29</f>
        <v>40</v>
      </c>
      <c r="S10" s="65">
        <f>'[1]4月'!V$29</f>
        <v>3526.78</v>
      </c>
      <c r="T10" s="19">
        <f>'[1]4月'!W$29</f>
        <v>10069.64</v>
      </c>
      <c r="U10" s="19">
        <f>'[1]4月'!X$29</f>
        <v>8743.15</v>
      </c>
      <c r="V10" s="77">
        <f>'[1]4月'!Y$29</f>
        <v>51640</v>
      </c>
      <c r="W10" s="111"/>
    </row>
    <row r="11" spans="1:23" ht="33" customHeight="1">
      <c r="A11" s="7" t="s">
        <v>24</v>
      </c>
      <c r="B11" s="16">
        <v>0</v>
      </c>
      <c r="C11" s="16"/>
      <c r="D11" s="16"/>
      <c r="E11" s="16"/>
      <c r="F11" s="16"/>
      <c r="G11" s="16"/>
      <c r="H11" s="16"/>
      <c r="I11" s="16"/>
      <c r="J11" s="16"/>
      <c r="K11" s="16"/>
      <c r="L11" s="16">
        <v>0</v>
      </c>
      <c r="M11" s="37">
        <v>0</v>
      </c>
      <c r="N11" s="35">
        <v>0</v>
      </c>
      <c r="O11" s="31">
        <v>0</v>
      </c>
      <c r="P11" s="31"/>
      <c r="Q11" s="31"/>
      <c r="R11" s="31">
        <v>0</v>
      </c>
      <c r="S11" s="37">
        <v>0</v>
      </c>
      <c r="T11" s="37">
        <v>0</v>
      </c>
      <c r="U11" s="37">
        <v>0</v>
      </c>
      <c r="V11" s="17">
        <v>0</v>
      </c>
      <c r="W11" s="20"/>
    </row>
    <row r="12" spans="1:23" ht="33" customHeight="1">
      <c r="A12" s="7" t="s">
        <v>25</v>
      </c>
      <c r="B12" s="31">
        <f>'[1]6月'!F$32</f>
        <v>1</v>
      </c>
      <c r="C12" s="31">
        <f>'[1]6月'!G$32</f>
        <v>0</v>
      </c>
      <c r="D12" s="31">
        <f>'[1]6月'!H$32</f>
        <v>0</v>
      </c>
      <c r="E12" s="31">
        <f>'[1]6月'!I$32</f>
        <v>0</v>
      </c>
      <c r="F12" s="31">
        <f>'[1]6月'!J$32</f>
        <v>15</v>
      </c>
      <c r="G12" s="31">
        <f>'[1]6月'!K$32</f>
        <v>47</v>
      </c>
      <c r="H12" s="31">
        <f>'[1]6月'!L$32</f>
        <v>37</v>
      </c>
      <c r="I12" s="31">
        <f>'[1]6月'!M$32</f>
        <v>0</v>
      </c>
      <c r="J12" s="31">
        <f>'[1]6月'!N$32</f>
        <v>0</v>
      </c>
      <c r="K12" s="31">
        <f>'[1]6月'!O$32</f>
        <v>0</v>
      </c>
      <c r="L12" s="31">
        <f>'[1]6月'!P$32</f>
        <v>99</v>
      </c>
      <c r="M12" s="45">
        <f>'[1]6月'!Q$32</f>
        <v>14668.77</v>
      </c>
      <c r="N12" s="34">
        <f>'[1]6月'!R$32</f>
        <v>52340</v>
      </c>
      <c r="O12" s="31">
        <f>'[1]6月'!S$32</f>
        <v>1</v>
      </c>
      <c r="P12" s="31">
        <f>'[1]6月'!T$32</f>
        <v>1</v>
      </c>
      <c r="Q12" s="31">
        <f>'[1]6月'!U$32</f>
        <v>6</v>
      </c>
      <c r="R12" s="31">
        <f>'[1]6月'!V$32</f>
        <v>7</v>
      </c>
      <c r="S12" s="65">
        <f>'[1]6月'!W$32</f>
        <v>556</v>
      </c>
      <c r="T12" s="19">
        <f>'[1]6月'!X$32</f>
        <v>1458.25</v>
      </c>
      <c r="U12" s="19">
        <f>'[1]6月'!Y$32</f>
        <v>1261.17</v>
      </c>
      <c r="V12" s="77">
        <f>'[1]6月'!Z$32</f>
        <v>5600</v>
      </c>
      <c r="W12" s="20"/>
    </row>
    <row r="13" spans="1:23" ht="33" customHeight="1">
      <c r="A13" s="7" t="s">
        <v>26</v>
      </c>
      <c r="B13" s="31">
        <f>'[1]7月'!F$51</f>
        <v>1</v>
      </c>
      <c r="C13" s="31">
        <f>'[1]7月'!G$51</f>
        <v>0</v>
      </c>
      <c r="D13" s="31">
        <f>'[1]7月'!H$51</f>
        <v>0</v>
      </c>
      <c r="E13" s="31">
        <f>'[1]7月'!I$51</f>
        <v>0</v>
      </c>
      <c r="F13" s="31">
        <f>'[1]7月'!J$51</f>
        <v>68</v>
      </c>
      <c r="G13" s="31">
        <f>'[1]7月'!K$51</f>
        <v>33</v>
      </c>
      <c r="H13" s="31">
        <f>'[1]7月'!L$51</f>
        <v>0</v>
      </c>
      <c r="I13" s="31">
        <f>'[1]7月'!M$51</f>
        <v>0</v>
      </c>
      <c r="J13" s="31">
        <v>0</v>
      </c>
      <c r="K13" s="31">
        <f>'[1]7月'!N$51</f>
        <v>0</v>
      </c>
      <c r="L13" s="31">
        <f>'[1]7月'!O$51</f>
        <v>101</v>
      </c>
      <c r="M13" s="45">
        <f>'[1]7月'!P$51</f>
        <v>11344.41</v>
      </c>
      <c r="N13" s="34">
        <f>'[1]7月'!Q$51</f>
        <v>45000</v>
      </c>
      <c r="O13" s="31">
        <f>'[1]7月'!R$51</f>
        <v>4</v>
      </c>
      <c r="P13" s="31">
        <f>'[1]7月'!S$51</f>
        <v>33</v>
      </c>
      <c r="Q13" s="31">
        <f>'[1]7月'!T$51</f>
        <v>98</v>
      </c>
      <c r="R13" s="31">
        <f>'[1]7月'!U$51</f>
        <v>131</v>
      </c>
      <c r="S13" s="65">
        <f>'[1]7月'!V$51</f>
        <v>12732.18</v>
      </c>
      <c r="T13" s="19">
        <f>'[1]7月'!W$51</f>
        <v>33573.1</v>
      </c>
      <c r="U13" s="19">
        <f>'[1]7月'!X$51</f>
        <v>30181.02</v>
      </c>
      <c r="V13" s="77">
        <f>'[1]7月'!Y$51</f>
        <v>186800</v>
      </c>
      <c r="W13" s="20"/>
    </row>
    <row r="14" spans="1:23" ht="33" customHeight="1">
      <c r="A14" s="7" t="s">
        <v>27</v>
      </c>
      <c r="B14" s="31">
        <f>'[1]8月'!F$41</f>
        <v>0</v>
      </c>
      <c r="C14" s="31"/>
      <c r="D14" s="31"/>
      <c r="E14" s="31"/>
      <c r="F14" s="31"/>
      <c r="G14" s="31"/>
      <c r="H14" s="31"/>
      <c r="I14" s="31"/>
      <c r="J14" s="31"/>
      <c r="K14" s="31"/>
      <c r="L14" s="31">
        <f>'[1]8月'!O$41</f>
        <v>0</v>
      </c>
      <c r="M14" s="37">
        <f>'[1]8月'!P$41</f>
        <v>0</v>
      </c>
      <c r="N14" s="35">
        <f>'[1]8月'!Q$41</f>
        <v>0</v>
      </c>
      <c r="O14" s="31">
        <f>'[1]8月'!R$41</f>
        <v>2</v>
      </c>
      <c r="P14" s="31">
        <f>'[1]8月'!S$41</f>
        <v>0</v>
      </c>
      <c r="Q14" s="31">
        <f>'[1]8月'!T$41</f>
        <v>37</v>
      </c>
      <c r="R14" s="31">
        <f>'[1]8月'!U$41</f>
        <v>37</v>
      </c>
      <c r="S14" s="65">
        <f>'[1]8月'!V$41</f>
        <v>3477</v>
      </c>
      <c r="T14" s="19">
        <f>'[1]8月'!W$41</f>
        <v>7752.03</v>
      </c>
      <c r="U14" s="19">
        <f>'[1]8月'!X$41</f>
        <v>7002.540000000001</v>
      </c>
      <c r="V14" s="77">
        <f>'[1]8月'!Y$41</f>
        <v>55500</v>
      </c>
      <c r="W14" s="20"/>
    </row>
    <row r="15" spans="1:23" ht="33" customHeight="1">
      <c r="A15" s="7" t="s">
        <v>2</v>
      </c>
      <c r="B15" s="31">
        <f>'[1]9月'!F$30</f>
        <v>0</v>
      </c>
      <c r="C15" s="31"/>
      <c r="D15" s="31"/>
      <c r="E15" s="31"/>
      <c r="F15" s="31"/>
      <c r="G15" s="31"/>
      <c r="H15" s="31"/>
      <c r="I15" s="31"/>
      <c r="J15" s="31"/>
      <c r="K15" s="31"/>
      <c r="L15" s="31">
        <f>'[1]9月'!O$30</f>
        <v>0</v>
      </c>
      <c r="M15" s="37">
        <f>'[1]9月'!P$30</f>
        <v>0</v>
      </c>
      <c r="N15" s="35">
        <f>'[1]9月'!Q$30</f>
        <v>0</v>
      </c>
      <c r="O15" s="31">
        <f>'[1]9月'!R$30</f>
        <v>2</v>
      </c>
      <c r="P15" s="31">
        <f>'[1]9月'!S$30</f>
        <v>3</v>
      </c>
      <c r="Q15" s="31">
        <f>'[1]9月'!T$30</f>
        <v>7</v>
      </c>
      <c r="R15" s="31">
        <f>'[1]9月'!U$30</f>
        <v>10</v>
      </c>
      <c r="S15" s="65">
        <f>'[1]9月'!V$30</f>
        <v>826</v>
      </c>
      <c r="T15" s="19">
        <f>'[1]9月'!W$30</f>
        <v>2161.7599999999998</v>
      </c>
      <c r="U15" s="19">
        <f>'[1]9月'!X$30</f>
        <v>1879.39</v>
      </c>
      <c r="V15" s="77">
        <f>'[1]9月'!Y$30</f>
        <v>14500</v>
      </c>
      <c r="W15" s="20"/>
    </row>
    <row r="16" spans="1:23" ht="33" customHeight="1">
      <c r="A16" s="63" t="s">
        <v>3</v>
      </c>
      <c r="B16" s="29">
        <f>'[1]10月 '!F$30</f>
        <v>1</v>
      </c>
      <c r="C16" s="29">
        <f>'[1]10月 '!G$30</f>
        <v>0</v>
      </c>
      <c r="D16" s="29">
        <f>'[1]10月 '!H$30</f>
        <v>0</v>
      </c>
      <c r="E16" s="29">
        <f>'[1]10月 '!I$30</f>
        <v>0</v>
      </c>
      <c r="F16" s="29">
        <f>'[1]10月 '!J$30</f>
        <v>0</v>
      </c>
      <c r="G16" s="29">
        <f>'[1]10月 '!K$30</f>
        <v>33</v>
      </c>
      <c r="H16" s="29">
        <f>'[1]10月 '!L$30</f>
        <v>36</v>
      </c>
      <c r="I16" s="29">
        <f>'[1]10月 '!M$30</f>
        <v>0</v>
      </c>
      <c r="J16" s="29">
        <v>0</v>
      </c>
      <c r="K16" s="29">
        <f>'[1]10月 '!N$30</f>
        <v>0</v>
      </c>
      <c r="L16" s="29">
        <f>'[1]10月 '!O$30</f>
        <v>69</v>
      </c>
      <c r="M16" s="45">
        <f>'[1]10月 '!P$30</f>
        <v>10210.87</v>
      </c>
      <c r="N16" s="34">
        <f>'[1]10月 '!Q$30</f>
        <v>38000</v>
      </c>
      <c r="O16" s="29">
        <f>'[1]10月 '!R$30</f>
        <v>1</v>
      </c>
      <c r="P16" s="29">
        <f>'[1]10月 '!S$30</f>
        <v>0</v>
      </c>
      <c r="Q16" s="29">
        <f>'[1]10月 '!T$30</f>
        <v>1</v>
      </c>
      <c r="R16" s="29">
        <f>'[1]10月 '!U$30</f>
        <v>1</v>
      </c>
      <c r="S16" s="65">
        <f>'[1]10月 '!V$30</f>
        <v>86.01</v>
      </c>
      <c r="T16" s="19">
        <f>'[1]10月 '!W$30</f>
        <v>211.59</v>
      </c>
      <c r="U16" s="19">
        <f>'[1]10月 '!X$30</f>
        <v>188.7</v>
      </c>
      <c r="V16" s="77">
        <f>'[1]10月 '!Y$30</f>
        <v>600</v>
      </c>
      <c r="W16" s="20"/>
    </row>
    <row r="17" spans="1:23" ht="33" customHeight="1">
      <c r="A17" s="7" t="s">
        <v>4</v>
      </c>
      <c r="B17" s="16">
        <f>'[1]11月'!F$48</f>
        <v>0</v>
      </c>
      <c r="C17" s="16"/>
      <c r="D17" s="16"/>
      <c r="E17" s="16"/>
      <c r="F17" s="16"/>
      <c r="G17" s="16"/>
      <c r="H17" s="16"/>
      <c r="I17" s="16"/>
      <c r="J17" s="16"/>
      <c r="K17" s="16"/>
      <c r="L17" s="16">
        <f>'[1]11月'!O$48</f>
        <v>0</v>
      </c>
      <c r="M17" s="37">
        <f>'[1]11月'!P$48</f>
        <v>0</v>
      </c>
      <c r="N17" s="35">
        <f>'[1]11月'!Q$48</f>
        <v>0</v>
      </c>
      <c r="O17" s="16">
        <f>'[1]11月'!R$48</f>
        <v>13</v>
      </c>
      <c r="P17" s="16">
        <f>'[1]11月'!S$48</f>
        <v>141</v>
      </c>
      <c r="Q17" s="16">
        <f>'[1]11月'!T$48</f>
        <v>9</v>
      </c>
      <c r="R17" s="16">
        <f>'[1]11月'!U$48</f>
        <v>150</v>
      </c>
      <c r="S17" s="65">
        <f>'[1]11月'!V$48</f>
        <v>12487.84</v>
      </c>
      <c r="T17" s="19">
        <f>'[1]11月'!W$48</f>
        <v>27094.399999999998</v>
      </c>
      <c r="U17" s="19">
        <f>'[1]11月'!X$48</f>
        <v>25848.12</v>
      </c>
      <c r="V17" s="77">
        <f>'[1]11月'!Y$48</f>
        <v>111700</v>
      </c>
      <c r="W17" s="20"/>
    </row>
    <row r="18" spans="1:23" ht="33" customHeight="1">
      <c r="A18" s="181" t="s">
        <v>28</v>
      </c>
      <c r="B18" s="29">
        <f>'[1]12月'!F$47</f>
        <v>0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>'[1]12月'!O$47</f>
        <v>0</v>
      </c>
      <c r="M18" s="99">
        <f>'[1]12月'!P$47</f>
        <v>0</v>
      </c>
      <c r="N18" s="93">
        <f>'[1]12月'!Q$47</f>
        <v>0</v>
      </c>
      <c r="O18" s="29">
        <f>'[1]12月'!R$47</f>
        <v>2</v>
      </c>
      <c r="P18" s="29">
        <f>'[1]12月'!S$47</f>
        <v>6</v>
      </c>
      <c r="Q18" s="29">
        <f>'[1]12月'!T$47</f>
        <v>3</v>
      </c>
      <c r="R18" s="29">
        <f>'[1]12月'!U$47</f>
        <v>9</v>
      </c>
      <c r="S18" s="71">
        <f>'[1]12月'!V$47</f>
        <v>753.49</v>
      </c>
      <c r="T18" s="71">
        <f>'[1]12月'!W$47</f>
        <v>1782.85</v>
      </c>
      <c r="U18" s="71">
        <f>'[1]12月'!X$47</f>
        <v>1543.72</v>
      </c>
      <c r="V18" s="78">
        <f>'[1]12月'!Y$47</f>
        <v>7800</v>
      </c>
      <c r="W18" s="72"/>
    </row>
    <row r="19" spans="1:23" ht="33" customHeight="1">
      <c r="A19" s="182"/>
      <c r="B19" s="73">
        <f>'[1]12月'!F$44</f>
        <v>1</v>
      </c>
      <c r="C19" s="73">
        <f>'[1]12月'!G$44</f>
        <v>6</v>
      </c>
      <c r="D19" s="73">
        <f>'[1]12月'!H$44</f>
        <v>0</v>
      </c>
      <c r="E19" s="73">
        <f>'[1]12月'!I$44</f>
        <v>0</v>
      </c>
      <c r="F19" s="73">
        <f>'[1]12月'!J$44</f>
        <v>48</v>
      </c>
      <c r="G19" s="73">
        <f>'[1]12月'!K$44</f>
        <v>40</v>
      </c>
      <c r="H19" s="73">
        <f>'[1]12月'!L$44</f>
        <v>3</v>
      </c>
      <c r="I19" s="73">
        <f>'[1]12月'!M$44</f>
        <v>0</v>
      </c>
      <c r="J19" s="73">
        <v>0</v>
      </c>
      <c r="K19" s="73">
        <f>'[1]12月'!N$44</f>
        <v>0</v>
      </c>
      <c r="L19" s="73">
        <f>'[1]12月'!O$44</f>
        <v>97</v>
      </c>
      <c r="M19" s="95">
        <f>'[1]12月'!P$44</f>
        <v>10937.6</v>
      </c>
      <c r="N19" s="94">
        <f>'[1]12月'!Q$44</f>
        <v>35580</v>
      </c>
      <c r="O19" s="73">
        <f>'[1]12月'!R$44</f>
        <v>1</v>
      </c>
      <c r="P19" s="73">
        <f>'[1]12月'!S$44</f>
        <v>0</v>
      </c>
      <c r="Q19" s="73">
        <f>'[1]12月'!T$44</f>
        <v>13</v>
      </c>
      <c r="R19" s="73">
        <f>'[1]12月'!U$44</f>
        <v>13</v>
      </c>
      <c r="S19" s="75">
        <f>'[1]12月'!V$44</f>
        <v>889.15</v>
      </c>
      <c r="T19" s="75">
        <f>'[1]12月'!W$44</f>
        <v>1838.37</v>
      </c>
      <c r="U19" s="75">
        <f>'[1]12月'!X$44</f>
        <v>1598.39</v>
      </c>
      <c r="V19" s="102">
        <f>'[1]12月'!Y$44</f>
        <v>9100</v>
      </c>
      <c r="W19" s="114" t="str">
        <f>'[1]3月'!AA$20</f>
        <v>大樓、透天綜合案</v>
      </c>
    </row>
    <row r="20" spans="1:23" s="3" customFormat="1" ht="43.5" customHeight="1" thickBot="1">
      <c r="A20" s="5" t="s">
        <v>7</v>
      </c>
      <c r="B20" s="138">
        <f aca="true" t="shared" si="0" ref="B20:V20">SUM(B7:B19)</f>
        <v>4</v>
      </c>
      <c r="C20" s="139">
        <f t="shared" si="0"/>
        <v>6</v>
      </c>
      <c r="D20" s="139">
        <f t="shared" si="0"/>
        <v>0</v>
      </c>
      <c r="E20" s="139">
        <f t="shared" si="0"/>
        <v>0</v>
      </c>
      <c r="F20" s="139">
        <f t="shared" si="0"/>
        <v>131</v>
      </c>
      <c r="G20" s="139">
        <f t="shared" si="0"/>
        <v>153</v>
      </c>
      <c r="H20" s="139">
        <f t="shared" si="0"/>
        <v>76</v>
      </c>
      <c r="I20" s="139">
        <f t="shared" si="0"/>
        <v>0</v>
      </c>
      <c r="J20" s="139">
        <f>SUM(J7:J19)</f>
        <v>0</v>
      </c>
      <c r="K20" s="139">
        <f>SUM(K7:K19)</f>
        <v>0</v>
      </c>
      <c r="L20" s="139">
        <f t="shared" si="0"/>
        <v>366</v>
      </c>
      <c r="M20" s="140">
        <f t="shared" si="0"/>
        <v>47161.65</v>
      </c>
      <c r="N20" s="141">
        <f t="shared" si="0"/>
        <v>170920</v>
      </c>
      <c r="O20" s="142">
        <f t="shared" si="0"/>
        <v>32</v>
      </c>
      <c r="P20" s="139">
        <f t="shared" si="0"/>
        <v>235</v>
      </c>
      <c r="Q20" s="139">
        <f t="shared" si="0"/>
        <v>207</v>
      </c>
      <c r="R20" s="139">
        <f t="shared" si="0"/>
        <v>442</v>
      </c>
      <c r="S20" s="143">
        <f t="shared" si="0"/>
        <v>39277.95</v>
      </c>
      <c r="T20" s="143">
        <f t="shared" si="0"/>
        <v>96635.19999999998</v>
      </c>
      <c r="U20" s="143">
        <f t="shared" si="0"/>
        <v>87762.19</v>
      </c>
      <c r="V20" s="144">
        <f t="shared" si="0"/>
        <v>498790</v>
      </c>
      <c r="W20" s="145"/>
    </row>
    <row r="21" ht="16.5">
      <c r="V21" s="9"/>
    </row>
  </sheetData>
  <mergeCells count="24">
    <mergeCell ref="V4:V6"/>
    <mergeCell ref="Q5:Q6"/>
    <mergeCell ref="A18:A19"/>
    <mergeCell ref="W3:W6"/>
    <mergeCell ref="A1:V1"/>
    <mergeCell ref="A4:A6"/>
    <mergeCell ref="B4:B6"/>
    <mergeCell ref="C4:L4"/>
    <mergeCell ref="M4:M6"/>
    <mergeCell ref="T4:T6"/>
    <mergeCell ref="C5:C6"/>
    <mergeCell ref="S4:S6"/>
    <mergeCell ref="P5:P6"/>
    <mergeCell ref="E5:K5"/>
    <mergeCell ref="A2:V2"/>
    <mergeCell ref="N4:N6"/>
    <mergeCell ref="R5:R6"/>
    <mergeCell ref="L5:L6"/>
    <mergeCell ref="D5:D6"/>
    <mergeCell ref="B3:N3"/>
    <mergeCell ref="O3:V3"/>
    <mergeCell ref="O4:O6"/>
    <mergeCell ref="P4:R4"/>
    <mergeCell ref="U4:U6"/>
  </mergeCells>
  <printOptions horizontalCentered="1"/>
  <pageMargins left="0.31496062992125984" right="0.31496062992125984" top="0.5905511811023623" bottom="0.3937007874015748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pcc2</cp:lastModifiedBy>
  <cp:lastPrinted>2007-01-02T09:25:19Z</cp:lastPrinted>
  <dcterms:created xsi:type="dcterms:W3CDTF">2002-09-09T16:30:13Z</dcterms:created>
  <dcterms:modified xsi:type="dcterms:W3CDTF">2007-02-28T06:02:52Z</dcterms:modified>
  <cp:category/>
  <cp:version/>
  <cp:contentType/>
  <cp:contentStatus/>
</cp:coreProperties>
</file>