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7530" windowHeight="4875" tabRatio="683" activeTab="10"/>
  </bookViews>
  <sheets>
    <sheet name="楠梓" sheetId="1" r:id="rId1"/>
    <sheet name="左營" sheetId="2" r:id="rId2"/>
    <sheet name="鼓山" sheetId="3" r:id="rId3"/>
    <sheet name="三民" sheetId="4" r:id="rId4"/>
    <sheet name="鹽埕" sheetId="5" r:id="rId5"/>
    <sheet name="前金" sheetId="6" r:id="rId6"/>
    <sheet name="新興" sheetId="7" r:id="rId7"/>
    <sheet name="苓雅" sheetId="8" r:id="rId8"/>
    <sheet name="前鎮" sheetId="9" r:id="rId9"/>
    <sheet name="小港" sheetId="10" r:id="rId10"/>
    <sheet name="總表" sheetId="11" r:id="rId11"/>
  </sheets>
  <externalReferences>
    <externalReference r:id="rId14"/>
    <externalReference r:id="rId15"/>
  </externalReferences>
  <definedNames>
    <definedName name="_xlnm.Print_Area" localSheetId="0">'楠梓'!$A$1:$U$19</definedName>
    <definedName name="_xlnm.Print_Area" localSheetId="10">'總表'!$A$1:$U$18</definedName>
  </definedNames>
  <calcPr fullCalcOnLoad="1"/>
</workbook>
</file>

<file path=xl/sharedStrings.xml><?xml version="1.0" encoding="utf-8"?>
<sst xmlns="http://schemas.openxmlformats.org/spreadsheetml/2006/main" count="462" uniqueCount="153">
  <si>
    <t>2R</t>
  </si>
  <si>
    <t>月份</t>
  </si>
  <si>
    <t>個案數</t>
  </si>
  <si>
    <t>九月</t>
  </si>
  <si>
    <t>十月</t>
  </si>
  <si>
    <t>十一月</t>
  </si>
  <si>
    <t>1R</t>
  </si>
  <si>
    <t>辦公</t>
  </si>
  <si>
    <t>合計</t>
  </si>
  <si>
    <t>樓中樓</t>
  </si>
  <si>
    <t>區分</t>
  </si>
  <si>
    <t>大                                                                          樓</t>
  </si>
  <si>
    <t>透                                                                         天</t>
  </si>
  <si>
    <t>月份</t>
  </si>
  <si>
    <t>個案數</t>
  </si>
  <si>
    <t>總    戶    數</t>
  </si>
  <si>
    <r>
      <t>總樓地板  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</si>
  <si>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總銷售金   額(萬元)</t>
  </si>
  <si>
    <t>總戶數</t>
  </si>
  <si>
    <r>
      <t>地         坪   (  M</t>
    </r>
    <r>
      <rPr>
        <b/>
        <vertAlign val="superscript"/>
        <sz val="12"/>
        <rFont val="華康粗明體(P)"/>
        <family val="1"/>
      </rPr>
      <t xml:space="preserve">2 </t>
    </r>
    <r>
      <rPr>
        <b/>
        <sz val="12"/>
        <rFont val="華康粗明體(P)"/>
        <family val="1"/>
      </rPr>
      <t xml:space="preserve"> )</t>
    </r>
  </si>
  <si>
    <r>
      <t>銷售面積      (  M</t>
    </r>
    <r>
      <rPr>
        <b/>
        <vertAlign val="superscript"/>
        <sz val="12"/>
        <rFont val="華康粗明體(P)"/>
        <family val="1"/>
      </rPr>
      <t xml:space="preserve">2   </t>
    </r>
    <r>
      <rPr>
        <b/>
        <sz val="12"/>
        <rFont val="華康粗明體(P)"/>
        <family val="1"/>
      </rPr>
      <t>)</t>
    </r>
  </si>
  <si>
    <r>
      <t>總樓地板面積(M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</si>
  <si>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總銷售金額 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</si>
  <si>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</si>
  <si>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</si>
  <si>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</si>
  <si>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</si>
  <si>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</si>
  <si>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</si>
  <si>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</si>
  <si>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</si>
  <si>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</si>
  <si>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</si>
  <si>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</si>
  <si>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合 計</t>
  </si>
  <si>
    <t>區分</t>
  </si>
  <si>
    <t>大                                                                          樓</t>
  </si>
  <si>
    <t>透                                                                         天</t>
  </si>
  <si>
    <t>月份</t>
  </si>
  <si>
    <t>個案數</t>
  </si>
  <si>
    <t>總戶數</t>
  </si>
  <si>
    <r>
      <t>總樓地板面積(M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</si>
  <si>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總銷售金   額(萬元)</t>
  </si>
  <si>
    <r>
      <t>地        坪   ( 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 xml:space="preserve"> )</t>
    </r>
  </si>
  <si>
    <r>
      <t>銷售面積(M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</si>
  <si>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總銷售金額 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</si>
  <si>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</si>
  <si>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</si>
  <si>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</si>
  <si>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</si>
  <si>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</si>
  <si>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</si>
  <si>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</si>
  <si>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</si>
  <si>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</si>
  <si>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</si>
  <si>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</si>
  <si>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合計</t>
  </si>
  <si>
    <t>月份</t>
  </si>
  <si>
    <t>個案數</t>
  </si>
  <si>
    <t>總戶數</t>
  </si>
  <si>
    <t>總銷售金   額(萬元)</t>
  </si>
  <si>
    <r>
      <t>地        坪   ( 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 xml:space="preserve"> )</t>
    </r>
  </si>
  <si>
    <r>
      <t>銷售面積(M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</si>
  <si>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r>
      <t>總樓地板面積(M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</si>
  <si>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總銷售金額 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</si>
  <si>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</si>
  <si>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</si>
  <si>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</si>
  <si>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</si>
  <si>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</si>
  <si>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</si>
  <si>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</si>
  <si>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</si>
  <si>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</si>
  <si>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</si>
  <si>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</si>
  <si>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合計</t>
  </si>
  <si>
    <t>總     戶    數</t>
  </si>
  <si>
    <r>
      <t>地        坪   ( 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 xml:space="preserve"> )</t>
    </r>
  </si>
  <si>
    <r>
      <t>地      坪   ( 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 xml:space="preserve"> )</t>
    </r>
  </si>
  <si>
    <t>總戶數</t>
  </si>
  <si>
    <r>
      <t>總樓地板面積(M</t>
    </r>
    <r>
      <rPr>
        <b/>
        <vertAlign val="superscript"/>
        <sz val="12"/>
        <rFont val="華康粗明體"/>
        <family val="3"/>
      </rPr>
      <t>2</t>
    </r>
    <r>
      <rPr>
        <b/>
        <sz val="12"/>
        <rFont val="華康粗明體"/>
        <family val="3"/>
      </rPr>
      <t>)</t>
    </r>
  </si>
  <si>
    <t>總銷售金   額(萬元)</t>
  </si>
  <si>
    <r>
      <t>銷售面積(M</t>
    </r>
    <r>
      <rPr>
        <b/>
        <vertAlign val="superscript"/>
        <sz val="12"/>
        <rFont val="華康粗明體"/>
        <family val="3"/>
      </rPr>
      <t>2</t>
    </r>
    <r>
      <rPr>
        <b/>
        <sz val="12"/>
        <rFont val="華康粗明體"/>
        <family val="3"/>
      </rPr>
      <t>)</t>
    </r>
  </si>
  <si>
    <t>店鋪</t>
  </si>
  <si>
    <t>住宅戶房數</t>
  </si>
  <si>
    <t>小計</t>
  </si>
  <si>
    <t>住宅</t>
  </si>
  <si>
    <t>3R</t>
  </si>
  <si>
    <t>4R</t>
  </si>
  <si>
    <t>5R</t>
  </si>
  <si>
    <r>
      <t>地   坪 ( M</t>
    </r>
    <r>
      <rPr>
        <b/>
        <vertAlign val="superscript"/>
        <sz val="12"/>
        <rFont val="華康粗明體"/>
        <family val="3"/>
      </rPr>
      <t>2</t>
    </r>
    <r>
      <rPr>
        <b/>
        <sz val="12"/>
        <rFont val="華康粗明體"/>
        <family val="3"/>
      </rPr>
      <t xml:space="preserve"> )</t>
    </r>
  </si>
  <si>
    <t>總銷售金額(萬元)</t>
  </si>
  <si>
    <t>月份</t>
  </si>
  <si>
    <t>個案數</t>
  </si>
  <si>
    <t>總戶數</t>
  </si>
  <si>
    <r>
      <t>總樓地板面積(M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</si>
  <si>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總銷售金   額(萬元)</t>
  </si>
  <si>
    <r>
      <t>銷售面積(M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</si>
  <si>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總銷售金額 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</si>
  <si>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</si>
  <si>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</si>
  <si>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</si>
  <si>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</si>
  <si>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</si>
  <si>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</si>
  <si>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</si>
  <si>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</si>
  <si>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</si>
  <si>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</si>
  <si>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</si>
  <si>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r>
      <t>地        坪   ( 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 xml:space="preserve"> )</t>
    </r>
  </si>
  <si>
    <r>
      <t>總樓地板    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</si>
  <si>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行政區</t>
  </si>
  <si>
    <r>
      <t>地          坪   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</si>
  <si>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</si>
  <si>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</si>
  <si>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</si>
  <si>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</si>
  <si>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</si>
  <si>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</si>
  <si>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</si>
  <si>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</si>
  <si>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十二月</t>
  </si>
  <si>
    <t>一月</t>
  </si>
  <si>
    <t>一月</t>
  </si>
  <si>
    <t>二月</t>
  </si>
  <si>
    <t>合計</t>
  </si>
  <si>
    <r>
      <t>高雄市建築開發商業同業公會</t>
    </r>
    <r>
      <rPr>
        <sz val="24"/>
        <rFont val="標楷體"/>
        <family val="4"/>
      </rPr>
      <t>92年度</t>
    </r>
    <r>
      <rPr>
        <sz val="24"/>
        <rFont val="華康正顏楷體W5"/>
        <family val="4"/>
      </rPr>
      <t>左營區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</si>
  <si>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92年度</t>
    </r>
    <r>
      <rPr>
        <sz val="24"/>
        <rFont val="華康正顏楷體W5"/>
        <family val="4"/>
      </rPr>
      <t>楠梓區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</si>
  <si>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92年度</t>
    </r>
    <r>
      <rPr>
        <sz val="24"/>
        <rFont val="華康正顏楷體W5"/>
        <family val="4"/>
      </rPr>
      <t>鼓山區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</si>
  <si>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92年度</t>
    </r>
    <r>
      <rPr>
        <sz val="24"/>
        <rFont val="華康正顏楷體W5"/>
        <family val="4"/>
      </rPr>
      <t>三民區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</si>
  <si>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92年度</t>
    </r>
    <r>
      <rPr>
        <sz val="24"/>
        <rFont val="華康正顏楷體W5"/>
        <family val="4"/>
      </rPr>
      <t>鹽埕區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</si>
  <si>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92年度</t>
    </r>
    <r>
      <rPr>
        <sz val="24"/>
        <rFont val="華康正顏楷體W5"/>
        <family val="4"/>
      </rPr>
      <t>前金區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</si>
  <si>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92年度</t>
    </r>
    <r>
      <rPr>
        <sz val="24"/>
        <rFont val="華康正顏楷體W5"/>
        <family val="4"/>
      </rPr>
      <t>新興區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</si>
  <si>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92年度</t>
    </r>
    <r>
      <rPr>
        <sz val="24"/>
        <rFont val="華康正顏楷體W5"/>
        <family val="4"/>
      </rPr>
      <t>苓雅區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</si>
  <si>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92年度</t>
    </r>
    <r>
      <rPr>
        <sz val="24"/>
        <rFont val="華康正顏楷體W5"/>
        <family val="4"/>
      </rPr>
      <t>前鎮區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</si>
  <si>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92年度</t>
    </r>
    <r>
      <rPr>
        <sz val="24"/>
        <rFont val="華康正顏楷體W5"/>
        <family val="4"/>
      </rPr>
      <t>小港區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</si>
  <si>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92年度會員申報開工各行政區統計總表</t>
    </r>
  </si>
  <si>
    <t>楠梓</t>
  </si>
  <si>
    <t>左營</t>
  </si>
  <si>
    <t>鼓山</t>
  </si>
  <si>
    <t>三民</t>
  </si>
  <si>
    <t>鹽埕</t>
  </si>
  <si>
    <t>前金</t>
  </si>
  <si>
    <t>新興</t>
  </si>
  <si>
    <t>苓雅</t>
  </si>
  <si>
    <t>前鎮</t>
  </si>
  <si>
    <t>小港</t>
  </si>
  <si>
    <t>大樓、透天綜合案</t>
  </si>
  <si>
    <t>(自92年1月1日至92年12月31日止)</t>
  </si>
  <si>
    <r>
      <t>總樓地板      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</si>
</sst>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_-* #,##0.0_-;\-* #,##0.0_-;_-* &quot;-&quot;??_-;_-@_-"/>
    <numFmt numFmtId="184" formatCode="_-* #,##0_-;\-* #,##0_-;_-* &quot;-&quot;??_-;_-@_-"/>
    <numFmt numFmtId="185" formatCode="0.000_ "/>
    <numFmt numFmtId="186" formatCode="0_ "/>
    <numFmt numFmtId="187" formatCode="#,##0.0_ "/>
    <numFmt numFmtId="188" formatCode="0.0_ "/>
    <numFmt numFmtId="189" formatCode="0.0_);[Red]\(0.0\)"/>
    <numFmt numFmtId="190" formatCode="#,##0.0_);[Red]\(#,##0.0\)"/>
    <numFmt numFmtId="191" formatCode="0;_㠀"/>
    <numFmt numFmtId="192" formatCode="0;_氀"/>
    <numFmt numFmtId="193" formatCode="0.0;_氀"/>
    <numFmt numFmtId="194" formatCode="0.00;_氀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華康粗明體(P)"/>
      <family val="1"/>
    </font>
    <font>
      <b/>
      <sz val="12"/>
      <name val="華康粗明體(P)"/>
      <family val="1"/>
    </font>
    <font>
      <b/>
      <vertAlign val="superscript"/>
      <sz val="12"/>
      <name val="華康粗明體(P)"/>
      <family val="1"/>
    </font>
    <font>
      <b/>
      <sz val="9"/>
      <name val="華康粗明體(P)"/>
      <family val="1"/>
    </font>
    <font>
      <b/>
      <sz val="12"/>
      <name val="華康粗明體"/>
      <family val="3"/>
    </font>
    <font>
      <b/>
      <vertAlign val="superscript"/>
      <sz val="12"/>
      <name val="華康粗明體"/>
      <family val="3"/>
    </font>
    <font>
      <sz val="12"/>
      <name val="華康粗明體"/>
      <family val="3"/>
    </font>
    <font>
      <b/>
      <sz val="9"/>
      <name val="華康粗明體"/>
      <family val="3"/>
    </font>
    <font>
      <b/>
      <sz val="8"/>
      <name val="華康粗明體(P)"/>
      <family val="1"/>
    </font>
    <font>
      <b/>
      <sz val="12"/>
      <name val="新細明體"/>
      <family val="1"/>
    </font>
    <font>
      <sz val="14"/>
      <name val="標楷體"/>
      <family val="4"/>
    </font>
    <font>
      <sz val="24"/>
      <name val="華康正顏楷體W5"/>
      <family val="4"/>
    </font>
    <font>
      <sz val="24"/>
      <name val="標楷體"/>
      <family val="4"/>
    </font>
    <font>
      <sz val="24"/>
      <name val="新細明體"/>
      <family val="1"/>
    </font>
    <font>
      <b/>
      <sz val="12"/>
      <name val="Times New Roman"/>
      <family val="1"/>
    </font>
    <font>
      <b/>
      <sz val="10"/>
      <name val="華康粗明體(P)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6" xfId="0" applyBorder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82" fontId="11" fillId="0" borderId="0" xfId="0" applyNumberFormat="1" applyFont="1" applyAlignment="1">
      <alignment vertical="center"/>
    </xf>
    <xf numFmtId="0" fontId="0" fillId="0" borderId="7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2" fontId="0" fillId="0" borderId="8" xfId="0" applyNumberForma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79" fontId="16" fillId="0" borderId="3" xfId="0" applyNumberFormat="1" applyFont="1" applyBorder="1" applyAlignment="1">
      <alignment horizontal="right" vertical="center"/>
    </xf>
    <xf numFmtId="178" fontId="16" fillId="0" borderId="10" xfId="0" applyNumberFormat="1" applyFont="1" applyBorder="1" applyAlignment="1">
      <alignment horizontal="right" vertical="center"/>
    </xf>
    <xf numFmtId="178" fontId="16" fillId="0" borderId="11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43" fontId="16" fillId="0" borderId="3" xfId="15" applyFont="1" applyBorder="1" applyAlignment="1">
      <alignment horizontal="center" vertical="center"/>
    </xf>
    <xf numFmtId="184" fontId="16" fillId="0" borderId="11" xfId="15" applyNumberFormat="1" applyFont="1" applyBorder="1" applyAlignment="1">
      <alignment horizontal="center" vertical="center"/>
    </xf>
    <xf numFmtId="184" fontId="16" fillId="0" borderId="13" xfId="15" applyNumberFormat="1" applyFont="1" applyBorder="1" applyAlignment="1">
      <alignment horizontal="center" vertical="center"/>
    </xf>
    <xf numFmtId="184" fontId="16" fillId="0" borderId="9" xfId="15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3" fontId="16" fillId="0" borderId="15" xfId="15" applyFont="1" applyBorder="1" applyAlignment="1">
      <alignment horizontal="center" vertical="center"/>
    </xf>
    <xf numFmtId="184" fontId="16" fillId="0" borderId="16" xfId="15" applyNumberFormat="1" applyFont="1" applyBorder="1" applyAlignment="1">
      <alignment horizontal="center" vertical="center"/>
    </xf>
    <xf numFmtId="43" fontId="16" fillId="0" borderId="15" xfId="15" applyFont="1" applyBorder="1" applyAlignment="1">
      <alignment horizontal="right" vertical="center"/>
    </xf>
    <xf numFmtId="184" fontId="16" fillId="0" borderId="17" xfId="15" applyNumberFormat="1" applyFont="1" applyBorder="1" applyAlignment="1">
      <alignment horizontal="right" vertical="center"/>
    </xf>
    <xf numFmtId="181" fontId="16" fillId="0" borderId="3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9" fontId="16" fillId="0" borderId="15" xfId="0" applyNumberFormat="1" applyFont="1" applyBorder="1" applyAlignment="1">
      <alignment horizontal="right" vertical="center"/>
    </xf>
    <xf numFmtId="178" fontId="16" fillId="0" borderId="19" xfId="0" applyNumberFormat="1" applyFont="1" applyBorder="1" applyAlignment="1">
      <alignment horizontal="right" vertical="center"/>
    </xf>
    <xf numFmtId="179" fontId="16" fillId="0" borderId="3" xfId="0" applyNumberFormat="1" applyFont="1" applyBorder="1" applyAlignment="1">
      <alignment horizontal="right" vertical="center" wrapText="1"/>
    </xf>
    <xf numFmtId="177" fontId="16" fillId="0" borderId="16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177" fontId="16" fillId="0" borderId="19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184" fontId="16" fillId="0" borderId="21" xfId="15" applyNumberFormat="1" applyFont="1" applyBorder="1" applyAlignment="1">
      <alignment horizontal="center" vertical="center"/>
    </xf>
    <xf numFmtId="178" fontId="16" fillId="0" borderId="13" xfId="15" applyNumberFormat="1" applyFont="1" applyBorder="1" applyAlignment="1">
      <alignment horizontal="center" vertical="center"/>
    </xf>
    <xf numFmtId="43" fontId="16" fillId="0" borderId="13" xfId="15" applyFont="1" applyBorder="1" applyAlignment="1">
      <alignment horizontal="center" vertical="center"/>
    </xf>
    <xf numFmtId="43" fontId="16" fillId="0" borderId="3" xfId="15" applyNumberFormat="1" applyFont="1" applyBorder="1" applyAlignment="1">
      <alignment horizontal="center" vertical="center"/>
    </xf>
    <xf numFmtId="177" fontId="16" fillId="0" borderId="15" xfId="0" applyNumberFormat="1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right" vertical="center"/>
    </xf>
    <xf numFmtId="177" fontId="16" fillId="0" borderId="17" xfId="0" applyNumberFormat="1" applyFont="1" applyBorder="1" applyAlignment="1">
      <alignment horizontal="right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79" fontId="16" fillId="0" borderId="23" xfId="0" applyNumberFormat="1" applyFont="1" applyBorder="1" applyAlignment="1">
      <alignment horizontal="right" vertical="center"/>
    </xf>
    <xf numFmtId="178" fontId="16" fillId="0" borderId="24" xfId="0" applyNumberFormat="1" applyFont="1" applyBorder="1" applyAlignment="1">
      <alignment horizontal="right" vertical="center"/>
    </xf>
    <xf numFmtId="178" fontId="16" fillId="0" borderId="25" xfId="0" applyNumberFormat="1" applyFont="1" applyBorder="1" applyAlignment="1">
      <alignment horizontal="right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79" fontId="16" fillId="0" borderId="27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vertical="center" wrapText="1"/>
    </xf>
    <xf numFmtId="178" fontId="16" fillId="0" borderId="29" xfId="0" applyNumberFormat="1" applyFont="1" applyBorder="1" applyAlignment="1">
      <alignment horizontal="right" vertical="center"/>
    </xf>
    <xf numFmtId="183" fontId="16" fillId="0" borderId="11" xfId="15" applyNumberFormat="1" applyFont="1" applyBorder="1" applyAlignment="1">
      <alignment horizontal="center" vertical="center"/>
    </xf>
    <xf numFmtId="43" fontId="16" fillId="0" borderId="18" xfId="15" applyFont="1" applyBorder="1" applyAlignment="1">
      <alignment horizontal="center" vertical="center"/>
    </xf>
    <xf numFmtId="184" fontId="16" fillId="0" borderId="18" xfId="15" applyNumberFormat="1" applyFont="1" applyBorder="1" applyAlignment="1">
      <alignment horizontal="center" vertical="center"/>
    </xf>
    <xf numFmtId="184" fontId="16" fillId="0" borderId="30" xfId="15" applyNumberFormat="1" applyFont="1" applyBorder="1" applyAlignment="1">
      <alignment horizontal="center" vertical="center"/>
    </xf>
    <xf numFmtId="0" fontId="16" fillId="0" borderId="9" xfId="15" applyNumberFormat="1" applyFont="1" applyBorder="1" applyAlignment="1">
      <alignment horizontal="center" vertical="center"/>
    </xf>
    <xf numFmtId="0" fontId="16" fillId="0" borderId="13" xfId="15" applyNumberFormat="1" applyFont="1" applyBorder="1" applyAlignment="1">
      <alignment horizontal="center" vertical="center"/>
    </xf>
    <xf numFmtId="186" fontId="16" fillId="0" borderId="13" xfId="15" applyNumberFormat="1" applyFont="1" applyBorder="1" applyAlignment="1">
      <alignment horizontal="right" vertical="center"/>
    </xf>
    <xf numFmtId="186" fontId="16" fillId="0" borderId="11" xfId="15" applyNumberFormat="1" applyFont="1" applyBorder="1" applyAlignment="1">
      <alignment horizontal="right" vertical="center"/>
    </xf>
    <xf numFmtId="184" fontId="16" fillId="0" borderId="17" xfId="15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82" fontId="16" fillId="0" borderId="3" xfId="0" applyNumberFormat="1" applyFont="1" applyBorder="1" applyAlignment="1">
      <alignment horizontal="right" vertical="center"/>
    </xf>
    <xf numFmtId="177" fontId="16" fillId="0" borderId="21" xfId="0" applyNumberFormat="1" applyFont="1" applyBorder="1" applyAlignment="1">
      <alignment horizontal="right" vertical="center"/>
    </xf>
    <xf numFmtId="184" fontId="16" fillId="0" borderId="3" xfId="15" applyNumberFormat="1" applyFont="1" applyBorder="1" applyAlignment="1">
      <alignment horizontal="right" vertical="center"/>
    </xf>
    <xf numFmtId="0" fontId="16" fillId="0" borderId="31" xfId="0" applyFont="1" applyBorder="1" applyAlignment="1">
      <alignment horizontal="center" vertical="center"/>
    </xf>
    <xf numFmtId="176" fontId="16" fillId="0" borderId="23" xfId="0" applyNumberFormat="1" applyFont="1" applyBorder="1" applyAlignment="1">
      <alignment horizontal="right" vertical="center"/>
    </xf>
    <xf numFmtId="177" fontId="16" fillId="0" borderId="25" xfId="0" applyNumberFormat="1" applyFont="1" applyBorder="1" applyAlignment="1">
      <alignment horizontal="right" vertical="center"/>
    </xf>
    <xf numFmtId="0" fontId="16" fillId="0" borderId="32" xfId="0" applyFont="1" applyBorder="1" applyAlignment="1">
      <alignment horizontal="center" vertical="center"/>
    </xf>
    <xf numFmtId="182" fontId="16" fillId="0" borderId="33" xfId="0" applyNumberFormat="1" applyFont="1" applyBorder="1" applyAlignment="1">
      <alignment horizontal="right" vertical="center"/>
    </xf>
    <xf numFmtId="176" fontId="16" fillId="0" borderId="27" xfId="0" applyNumberFormat="1" applyFont="1" applyBorder="1" applyAlignment="1">
      <alignment horizontal="right" vertical="center"/>
    </xf>
    <xf numFmtId="178" fontId="16" fillId="0" borderId="21" xfId="0" applyNumberFormat="1" applyFont="1" applyBorder="1" applyAlignment="1">
      <alignment horizontal="right" vertical="center"/>
    </xf>
    <xf numFmtId="184" fontId="16" fillId="0" borderId="15" xfId="15" applyNumberFormat="1" applyFont="1" applyBorder="1" applyAlignment="1">
      <alignment horizontal="center" vertical="center"/>
    </xf>
    <xf numFmtId="177" fontId="16" fillId="0" borderId="15" xfId="0" applyNumberFormat="1" applyFont="1" applyBorder="1" applyAlignment="1">
      <alignment horizontal="right" vertical="center"/>
    </xf>
    <xf numFmtId="178" fontId="16" fillId="0" borderId="16" xfId="0" applyNumberFormat="1" applyFont="1" applyBorder="1" applyAlignment="1">
      <alignment horizontal="right" vertical="center"/>
    </xf>
    <xf numFmtId="177" fontId="16" fillId="0" borderId="14" xfId="0" applyNumberFormat="1" applyFont="1" applyBorder="1" applyAlignment="1">
      <alignment horizontal="center" vertical="center"/>
    </xf>
    <xf numFmtId="178" fontId="17" fillId="0" borderId="34" xfId="0" applyNumberFormat="1" applyFont="1" applyBorder="1" applyAlignment="1">
      <alignment horizontal="left" vertical="center" wrapText="1"/>
    </xf>
    <xf numFmtId="184" fontId="16" fillId="0" borderId="3" xfId="15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right" vertical="center"/>
    </xf>
    <xf numFmtId="184" fontId="16" fillId="0" borderId="11" xfId="15" applyNumberFormat="1" applyFont="1" applyBorder="1" applyAlignment="1">
      <alignment horizontal="right" vertical="center"/>
    </xf>
    <xf numFmtId="184" fontId="16" fillId="0" borderId="35" xfId="15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43" fontId="16" fillId="0" borderId="36" xfId="15" applyFont="1" applyBorder="1" applyAlignment="1">
      <alignment horizontal="center" vertical="center"/>
    </xf>
    <xf numFmtId="186" fontId="16" fillId="0" borderId="3" xfId="0" applyNumberFormat="1" applyFont="1" applyBorder="1" applyAlignment="1">
      <alignment horizontal="right" vertical="center"/>
    </xf>
    <xf numFmtId="186" fontId="16" fillId="0" borderId="21" xfId="0" applyNumberFormat="1" applyFont="1" applyBorder="1" applyAlignment="1">
      <alignment horizontal="right" vertical="center"/>
    </xf>
    <xf numFmtId="186" fontId="16" fillId="0" borderId="37" xfId="0" applyNumberFormat="1" applyFont="1" applyBorder="1" applyAlignment="1">
      <alignment horizontal="right" vertical="center"/>
    </xf>
    <xf numFmtId="186" fontId="16" fillId="0" borderId="11" xfId="0" applyNumberFormat="1" applyFont="1" applyBorder="1" applyAlignment="1">
      <alignment horizontal="right" vertical="center"/>
    </xf>
    <xf numFmtId="186" fontId="16" fillId="0" borderId="13" xfId="0" applyNumberFormat="1" applyFont="1" applyBorder="1" applyAlignment="1">
      <alignment horizontal="right" vertical="center"/>
    </xf>
    <xf numFmtId="184" fontId="16" fillId="0" borderId="16" xfId="15" applyNumberFormat="1" applyFont="1" applyBorder="1" applyAlignment="1">
      <alignment horizontal="right" vertical="center"/>
    </xf>
    <xf numFmtId="178" fontId="16" fillId="0" borderId="3" xfId="0" applyNumberFormat="1" applyFont="1" applyBorder="1" applyAlignment="1">
      <alignment horizontal="right" vertical="center"/>
    </xf>
    <xf numFmtId="43" fontId="16" fillId="0" borderId="3" xfId="15" applyFont="1" applyBorder="1" applyAlignment="1">
      <alignment horizontal="right" vertical="center"/>
    </xf>
    <xf numFmtId="43" fontId="16" fillId="0" borderId="38" xfId="15" applyFont="1" applyBorder="1" applyAlignment="1">
      <alignment horizontal="right" vertical="center"/>
    </xf>
    <xf numFmtId="177" fontId="16" fillId="0" borderId="15" xfId="15" applyNumberFormat="1" applyFont="1" applyBorder="1" applyAlignment="1">
      <alignment horizontal="right" vertical="center"/>
    </xf>
    <xf numFmtId="177" fontId="16" fillId="0" borderId="19" xfId="15" applyNumberFormat="1" applyFont="1" applyBorder="1" applyAlignment="1">
      <alignment horizontal="right" vertical="center"/>
    </xf>
    <xf numFmtId="186" fontId="16" fillId="0" borderId="39" xfId="0" applyNumberFormat="1" applyFont="1" applyBorder="1" applyAlignment="1">
      <alignment horizontal="right" vertical="center"/>
    </xf>
    <xf numFmtId="186" fontId="16" fillId="0" borderId="19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40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distributed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40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distributed" vertical="center" textRotation="255"/>
    </xf>
    <xf numFmtId="0" fontId="3" fillId="0" borderId="48" xfId="0" applyFont="1" applyBorder="1" applyAlignment="1">
      <alignment horizontal="distributed" vertical="center" textRotation="255"/>
    </xf>
    <xf numFmtId="0" fontId="3" fillId="0" borderId="49" xfId="0" applyFont="1" applyBorder="1" applyAlignment="1">
      <alignment horizontal="distributed" vertical="center" textRotation="255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2&#24180;&#24230;&#21508;&#26376;&#20221;&#26371;&#21729;&#38283;&#24037;&#32113;&#35336;&#34920;.(&#21508;&#21312;&#20998;&#35336;)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2&#24180;&#24230;&#21508;&#26376;&#20221;&#26371;&#21729;&#38283;&#24037;&#32113;&#35336;&#34920;.(&#21508;&#21312;&#20998;&#35336;draft)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</sheetNames>
    <sheetDataSet>
      <sheetData sheetId="6">
        <row r="15">
          <cell r="R15">
            <v>9</v>
          </cell>
          <cell r="S15">
            <v>15</v>
          </cell>
          <cell r="T15">
            <v>145</v>
          </cell>
          <cell r="U15">
            <v>160</v>
          </cell>
          <cell r="V15">
            <v>14385.59</v>
          </cell>
          <cell r="W15">
            <v>29132.249999999996</v>
          </cell>
          <cell r="X15">
            <v>25129.900000000005</v>
          </cell>
          <cell r="Y15">
            <v>94100</v>
          </cell>
        </row>
        <row r="20">
          <cell r="R20">
            <v>4</v>
          </cell>
          <cell r="S20">
            <v>36</v>
          </cell>
          <cell r="T20">
            <v>26</v>
          </cell>
          <cell r="U20">
            <v>62</v>
          </cell>
          <cell r="V20">
            <v>5433.32</v>
          </cell>
          <cell r="W20">
            <v>12758.12</v>
          </cell>
          <cell r="X20">
            <v>11679.329999999998</v>
          </cell>
          <cell r="Y20">
            <v>54900</v>
          </cell>
        </row>
        <row r="22">
          <cell r="F22">
            <v>1</v>
          </cell>
          <cell r="G22">
            <v>0</v>
          </cell>
          <cell r="H22">
            <v>0</v>
          </cell>
          <cell r="I22">
            <v>1</v>
          </cell>
          <cell r="J22">
            <v>87</v>
          </cell>
          <cell r="K22">
            <v>152</v>
          </cell>
          <cell r="L22">
            <v>4</v>
          </cell>
          <cell r="M22">
            <v>0</v>
          </cell>
          <cell r="N22">
            <v>0</v>
          </cell>
          <cell r="O22">
            <v>244</v>
          </cell>
          <cell r="P22">
            <v>28383.21</v>
          </cell>
          <cell r="Q22">
            <v>100926</v>
          </cell>
        </row>
        <row r="27">
          <cell r="R27">
            <v>4</v>
          </cell>
          <cell r="S27">
            <v>30</v>
          </cell>
          <cell r="T27">
            <v>9</v>
          </cell>
          <cell r="U27">
            <v>39</v>
          </cell>
          <cell r="V27">
            <v>3562.42</v>
          </cell>
          <cell r="W27">
            <v>10697.189999999999</v>
          </cell>
          <cell r="X27">
            <v>9539.1</v>
          </cell>
          <cell r="Y27">
            <v>57498</v>
          </cell>
        </row>
        <row r="29">
          <cell r="R29">
            <v>1</v>
          </cell>
          <cell r="S29">
            <v>2</v>
          </cell>
          <cell r="T29">
            <v>0</v>
          </cell>
          <cell r="U29">
            <v>2</v>
          </cell>
          <cell r="V29">
            <v>277</v>
          </cell>
          <cell r="W29">
            <v>703.93</v>
          </cell>
          <cell r="X29">
            <v>640.31</v>
          </cell>
          <cell r="Y29">
            <v>3600</v>
          </cell>
        </row>
        <row r="31">
          <cell r="R31">
            <v>1</v>
          </cell>
          <cell r="S31">
            <v>0</v>
          </cell>
          <cell r="T31">
            <v>4</v>
          </cell>
          <cell r="U31">
            <v>4</v>
          </cell>
          <cell r="V31">
            <v>289</v>
          </cell>
          <cell r="W31">
            <v>634.08</v>
          </cell>
          <cell r="X31">
            <v>634.08</v>
          </cell>
          <cell r="Y31">
            <v>2400</v>
          </cell>
        </row>
        <row r="35">
          <cell r="R35">
            <v>3</v>
          </cell>
          <cell r="S35">
            <v>0</v>
          </cell>
          <cell r="T35">
            <v>45</v>
          </cell>
          <cell r="U35">
            <v>45</v>
          </cell>
          <cell r="V35">
            <v>4396.43</v>
          </cell>
          <cell r="W35">
            <v>7436.84</v>
          </cell>
          <cell r="X35">
            <v>6616.64</v>
          </cell>
          <cell r="Y35">
            <v>20600</v>
          </cell>
        </row>
      </sheetData>
      <sheetData sheetId="7">
        <row r="10">
          <cell r="R10">
            <v>4</v>
          </cell>
          <cell r="S10">
            <v>18</v>
          </cell>
          <cell r="T10">
            <v>36</v>
          </cell>
          <cell r="U10">
            <v>54</v>
          </cell>
          <cell r="V10">
            <v>5255.1</v>
          </cell>
          <cell r="W10">
            <v>10491.810000000001</v>
          </cell>
          <cell r="X10">
            <v>9626.890000000001</v>
          </cell>
          <cell r="Y10">
            <v>36500</v>
          </cell>
        </row>
        <row r="14">
          <cell r="F14">
            <v>2</v>
          </cell>
          <cell r="G14">
            <v>3</v>
          </cell>
          <cell r="H14">
            <v>0</v>
          </cell>
          <cell r="I14">
            <v>1</v>
          </cell>
          <cell r="J14">
            <v>143</v>
          </cell>
          <cell r="K14">
            <v>90</v>
          </cell>
          <cell r="L14">
            <v>29</v>
          </cell>
          <cell r="M14">
            <v>0</v>
          </cell>
          <cell r="N14">
            <v>0</v>
          </cell>
          <cell r="O14">
            <v>266</v>
          </cell>
          <cell r="P14">
            <v>26813.34</v>
          </cell>
          <cell r="Q14">
            <v>74951</v>
          </cell>
          <cell r="R14">
            <v>1</v>
          </cell>
          <cell r="S14">
            <v>0</v>
          </cell>
          <cell r="T14">
            <v>2</v>
          </cell>
          <cell r="U14">
            <v>2</v>
          </cell>
          <cell r="V14">
            <v>330.42</v>
          </cell>
          <cell r="W14">
            <v>696.86</v>
          </cell>
          <cell r="X14">
            <v>622.96</v>
          </cell>
          <cell r="Y14">
            <v>1200</v>
          </cell>
        </row>
        <row r="22">
          <cell r="F22">
            <v>5</v>
          </cell>
          <cell r="G22">
            <v>3</v>
          </cell>
          <cell r="H22">
            <v>0</v>
          </cell>
          <cell r="I22">
            <v>0</v>
          </cell>
          <cell r="J22">
            <v>257</v>
          </cell>
          <cell r="K22">
            <v>386</v>
          </cell>
          <cell r="L22">
            <v>56</v>
          </cell>
          <cell r="M22">
            <v>0</v>
          </cell>
          <cell r="N22">
            <v>0</v>
          </cell>
          <cell r="O22">
            <v>702</v>
          </cell>
          <cell r="P22">
            <v>81554.55</v>
          </cell>
          <cell r="Q22">
            <v>265024</v>
          </cell>
          <cell r="R22">
            <v>2</v>
          </cell>
          <cell r="S22">
            <v>16</v>
          </cell>
          <cell r="T22">
            <v>0</v>
          </cell>
          <cell r="U22">
            <v>16</v>
          </cell>
          <cell r="V22">
            <v>1555.3</v>
          </cell>
          <cell r="W22">
            <v>4412.31</v>
          </cell>
          <cell r="X22">
            <v>3890.8</v>
          </cell>
          <cell r="Y22">
            <v>17800</v>
          </cell>
        </row>
        <row r="24">
          <cell r="R24">
            <v>1</v>
          </cell>
          <cell r="S24">
            <v>6</v>
          </cell>
          <cell r="T24">
            <v>0</v>
          </cell>
          <cell r="U24">
            <v>6</v>
          </cell>
          <cell r="V24">
            <v>582</v>
          </cell>
          <cell r="W24">
            <v>1535.04</v>
          </cell>
          <cell r="X24">
            <v>1401.33</v>
          </cell>
          <cell r="Y24">
            <v>6000</v>
          </cell>
        </row>
        <row r="30">
          <cell r="R30">
            <v>5</v>
          </cell>
          <cell r="S30">
            <v>45</v>
          </cell>
          <cell r="T30">
            <v>19</v>
          </cell>
          <cell r="U30">
            <v>64</v>
          </cell>
          <cell r="V30">
            <v>5556.0199999999995</v>
          </cell>
          <cell r="W30">
            <v>12526.46</v>
          </cell>
          <cell r="X30">
            <v>11005.199999999999</v>
          </cell>
          <cell r="Y30">
            <v>42300</v>
          </cell>
        </row>
      </sheetData>
      <sheetData sheetId="8">
        <row r="22">
          <cell r="R22">
            <v>16</v>
          </cell>
          <cell r="S22">
            <v>87</v>
          </cell>
          <cell r="T22">
            <v>322</v>
          </cell>
          <cell r="U22">
            <v>409</v>
          </cell>
          <cell r="V22">
            <v>35670.060000000005</v>
          </cell>
          <cell r="W22">
            <v>76300.04</v>
          </cell>
          <cell r="X22">
            <v>66667.21</v>
          </cell>
          <cell r="Y22">
            <v>249594</v>
          </cell>
        </row>
        <row r="32">
          <cell r="R32">
            <v>9</v>
          </cell>
          <cell r="S32">
            <v>22</v>
          </cell>
          <cell r="T32">
            <v>36</v>
          </cell>
          <cell r="U32">
            <v>58</v>
          </cell>
          <cell r="V32">
            <v>5560.13</v>
          </cell>
          <cell r="W32">
            <v>13696.709999999997</v>
          </cell>
          <cell r="X32">
            <v>12107</v>
          </cell>
          <cell r="Y32">
            <v>56082</v>
          </cell>
        </row>
        <row r="39">
          <cell r="F39">
            <v>3</v>
          </cell>
          <cell r="G39">
            <v>18</v>
          </cell>
          <cell r="H39">
            <v>0</v>
          </cell>
          <cell r="I39">
            <v>0</v>
          </cell>
          <cell r="J39">
            <v>82</v>
          </cell>
          <cell r="K39">
            <v>302</v>
          </cell>
          <cell r="L39">
            <v>49</v>
          </cell>
          <cell r="M39">
            <v>0</v>
          </cell>
          <cell r="N39">
            <v>4</v>
          </cell>
          <cell r="O39">
            <v>455</v>
          </cell>
          <cell r="P39">
            <v>54493.869999999995</v>
          </cell>
          <cell r="Q39">
            <v>186000</v>
          </cell>
          <cell r="R39">
            <v>3</v>
          </cell>
          <cell r="S39">
            <v>8</v>
          </cell>
          <cell r="T39">
            <v>36</v>
          </cell>
          <cell r="U39">
            <v>44</v>
          </cell>
          <cell r="V39">
            <v>4342.34</v>
          </cell>
          <cell r="W39">
            <v>11236.19</v>
          </cell>
          <cell r="X39">
            <v>10345.59</v>
          </cell>
          <cell r="Y39">
            <v>36220</v>
          </cell>
        </row>
        <row r="42">
          <cell r="R42">
            <v>2</v>
          </cell>
          <cell r="S42">
            <v>23</v>
          </cell>
          <cell r="T42">
            <v>29</v>
          </cell>
          <cell r="U42">
            <v>52</v>
          </cell>
          <cell r="V42">
            <v>3974</v>
          </cell>
          <cell r="W42">
            <v>10912.439999999999</v>
          </cell>
          <cell r="X42">
            <v>9458.11</v>
          </cell>
          <cell r="Y42">
            <v>43700</v>
          </cell>
        </row>
        <row r="44">
          <cell r="R44">
            <v>1</v>
          </cell>
          <cell r="S44">
            <v>2</v>
          </cell>
          <cell r="T44">
            <v>2</v>
          </cell>
          <cell r="U44">
            <v>4</v>
          </cell>
          <cell r="V44">
            <v>327</v>
          </cell>
          <cell r="W44">
            <v>861.52</v>
          </cell>
          <cell r="X44">
            <v>773.6</v>
          </cell>
          <cell r="Y44">
            <v>3500</v>
          </cell>
        </row>
        <row r="47">
          <cell r="R47">
            <v>2</v>
          </cell>
          <cell r="S47">
            <v>9</v>
          </cell>
          <cell r="T47">
            <v>30</v>
          </cell>
          <cell r="U47">
            <v>39</v>
          </cell>
          <cell r="V47">
            <v>2993.66</v>
          </cell>
          <cell r="W47">
            <v>7664.02</v>
          </cell>
          <cell r="X47">
            <v>6951.5</v>
          </cell>
          <cell r="Y47">
            <v>33000</v>
          </cell>
        </row>
        <row r="56">
          <cell r="F56">
            <v>1</v>
          </cell>
          <cell r="G56">
            <v>0</v>
          </cell>
          <cell r="H56">
            <v>0</v>
          </cell>
          <cell r="I56">
            <v>0</v>
          </cell>
          <cell r="J56">
            <v>22</v>
          </cell>
          <cell r="K56">
            <v>44</v>
          </cell>
          <cell r="L56">
            <v>1</v>
          </cell>
          <cell r="M56">
            <v>0</v>
          </cell>
          <cell r="N56">
            <v>0</v>
          </cell>
          <cell r="O56">
            <v>67</v>
          </cell>
          <cell r="P56">
            <v>7307.25</v>
          </cell>
          <cell r="Q56">
            <v>19511</v>
          </cell>
          <cell r="R56">
            <v>7</v>
          </cell>
          <cell r="S56">
            <v>34</v>
          </cell>
          <cell r="T56">
            <v>77</v>
          </cell>
          <cell r="U56">
            <v>111</v>
          </cell>
          <cell r="V56">
            <v>10102.43</v>
          </cell>
          <cell r="W56">
            <v>21452.68</v>
          </cell>
          <cell r="X56">
            <v>19453.45</v>
          </cell>
          <cell r="Y56">
            <v>60892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</sheetNames>
    <sheetDataSet>
      <sheetData sheetId="9">
        <row r="17">
          <cell r="F17">
            <v>1</v>
          </cell>
          <cell r="G17">
            <v>2</v>
          </cell>
          <cell r="H17">
            <v>0</v>
          </cell>
          <cell r="I17">
            <v>97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99</v>
          </cell>
          <cell r="P17">
            <v>5614.39</v>
          </cell>
          <cell r="Q17">
            <v>17000</v>
          </cell>
          <cell r="R17">
            <v>10</v>
          </cell>
          <cell r="S17">
            <v>23</v>
          </cell>
          <cell r="T17">
            <v>138</v>
          </cell>
          <cell r="U17">
            <v>161</v>
          </cell>
          <cell r="V17">
            <v>15172.009999999998</v>
          </cell>
          <cell r="W17">
            <v>28622.5</v>
          </cell>
          <cell r="X17">
            <v>25484.07</v>
          </cell>
          <cell r="Y17">
            <v>93636</v>
          </cell>
        </row>
        <row r="25">
          <cell r="F25">
            <v>0</v>
          </cell>
          <cell r="R25">
            <v>7</v>
          </cell>
          <cell r="S25">
            <v>14</v>
          </cell>
          <cell r="T25">
            <v>26</v>
          </cell>
          <cell r="U25">
            <v>40</v>
          </cell>
          <cell r="V25">
            <v>5384.52</v>
          </cell>
          <cell r="W25">
            <v>12251.829999999998</v>
          </cell>
          <cell r="X25">
            <v>11133.019999999999</v>
          </cell>
          <cell r="Y25">
            <v>60280</v>
          </cell>
        </row>
        <row r="36">
          <cell r="F36">
            <v>6</v>
          </cell>
          <cell r="G36">
            <v>17</v>
          </cell>
          <cell r="H36">
            <v>10</v>
          </cell>
          <cell r="I36">
            <v>0</v>
          </cell>
          <cell r="J36">
            <v>230</v>
          </cell>
          <cell r="K36">
            <v>485</v>
          </cell>
          <cell r="L36">
            <v>186</v>
          </cell>
          <cell r="M36">
            <v>0</v>
          </cell>
          <cell r="N36">
            <v>10</v>
          </cell>
          <cell r="O36">
            <v>938</v>
          </cell>
          <cell r="P36">
            <v>117351.90000000001</v>
          </cell>
          <cell r="Q36">
            <v>385879</v>
          </cell>
          <cell r="R36">
            <v>4</v>
          </cell>
          <cell r="S36">
            <v>12</v>
          </cell>
          <cell r="T36">
            <v>24</v>
          </cell>
          <cell r="U36">
            <v>36</v>
          </cell>
          <cell r="V36">
            <v>3760.62</v>
          </cell>
          <cell r="W36">
            <v>9985.26</v>
          </cell>
          <cell r="X36">
            <v>9051.15</v>
          </cell>
          <cell r="Y36">
            <v>51120</v>
          </cell>
        </row>
        <row r="38">
          <cell r="F38">
            <v>1</v>
          </cell>
          <cell r="G38">
            <v>2</v>
          </cell>
          <cell r="H38">
            <v>0</v>
          </cell>
          <cell r="I38">
            <v>87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89</v>
          </cell>
          <cell r="P38">
            <v>3556.69</v>
          </cell>
          <cell r="Q38">
            <v>18000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41">
          <cell r="F41">
            <v>0</v>
          </cell>
          <cell r="Q41">
            <v>0</v>
          </cell>
          <cell r="R41">
            <v>2</v>
          </cell>
          <cell r="S41">
            <v>13</v>
          </cell>
          <cell r="T41">
            <v>29</v>
          </cell>
          <cell r="U41">
            <v>42</v>
          </cell>
          <cell r="V41">
            <v>3716.92</v>
          </cell>
          <cell r="W41">
            <v>7840.259999999999</v>
          </cell>
          <cell r="X41">
            <v>7156.44</v>
          </cell>
          <cell r="Y41">
            <v>30259</v>
          </cell>
        </row>
        <row r="47">
          <cell r="F47">
            <v>0</v>
          </cell>
          <cell r="R47">
            <v>5</v>
          </cell>
          <cell r="S47">
            <v>43</v>
          </cell>
          <cell r="T47">
            <v>0</v>
          </cell>
          <cell r="U47">
            <v>43</v>
          </cell>
          <cell r="V47">
            <v>3688.9700000000003</v>
          </cell>
          <cell r="W47">
            <v>8621.88</v>
          </cell>
          <cell r="X47">
            <v>7668.780000000001</v>
          </cell>
          <cell r="Y47">
            <v>29100</v>
          </cell>
        </row>
        <row r="53">
          <cell r="F53">
            <v>0</v>
          </cell>
          <cell r="Q53">
            <v>0</v>
          </cell>
          <cell r="R53">
            <v>5</v>
          </cell>
          <cell r="S53">
            <v>75</v>
          </cell>
          <cell r="T53">
            <v>51</v>
          </cell>
          <cell r="U53">
            <v>126</v>
          </cell>
          <cell r="V53">
            <v>11349.14</v>
          </cell>
          <cell r="W53">
            <v>26307.550000000003</v>
          </cell>
          <cell r="X53">
            <v>23807.89</v>
          </cell>
          <cell r="Y53">
            <v>80500</v>
          </cell>
        </row>
      </sheetData>
      <sheetData sheetId="10">
        <row r="21">
          <cell r="F21">
            <v>1</v>
          </cell>
          <cell r="G21">
            <v>0</v>
          </cell>
          <cell r="H21">
            <v>0</v>
          </cell>
          <cell r="I21">
            <v>0</v>
          </cell>
          <cell r="J21">
            <v>28</v>
          </cell>
          <cell r="K21">
            <v>39</v>
          </cell>
          <cell r="L21">
            <v>5</v>
          </cell>
          <cell r="M21">
            <v>0</v>
          </cell>
          <cell r="N21">
            <v>0</v>
          </cell>
          <cell r="O21">
            <v>72</v>
          </cell>
          <cell r="P21">
            <v>7569.92</v>
          </cell>
          <cell r="Q21">
            <v>18000</v>
          </cell>
          <cell r="R21">
            <v>14</v>
          </cell>
          <cell r="S21">
            <v>24</v>
          </cell>
          <cell r="T21">
            <v>321</v>
          </cell>
          <cell r="U21">
            <v>345</v>
          </cell>
          <cell r="V21">
            <v>37612.899999999994</v>
          </cell>
          <cell r="W21">
            <v>63586.21600000001</v>
          </cell>
          <cell r="X21">
            <v>56748.17</v>
          </cell>
          <cell r="Y21">
            <v>237760</v>
          </cell>
        </row>
        <row r="33">
          <cell r="F33">
            <v>2</v>
          </cell>
          <cell r="G33">
            <v>2</v>
          </cell>
          <cell r="H33">
            <v>0</v>
          </cell>
          <cell r="I33">
            <v>0</v>
          </cell>
          <cell r="J33">
            <v>83</v>
          </cell>
          <cell r="K33">
            <v>107</v>
          </cell>
          <cell r="L33">
            <v>14</v>
          </cell>
          <cell r="M33">
            <v>0</v>
          </cell>
          <cell r="N33">
            <v>0</v>
          </cell>
          <cell r="O33">
            <v>206</v>
          </cell>
          <cell r="P33">
            <v>21993.760000000002</v>
          </cell>
          <cell r="Q33">
            <v>61650</v>
          </cell>
          <cell r="R33">
            <v>9</v>
          </cell>
          <cell r="S33">
            <v>41</v>
          </cell>
          <cell r="T33">
            <v>24</v>
          </cell>
          <cell r="U33">
            <v>65</v>
          </cell>
          <cell r="V33">
            <v>5700.61</v>
          </cell>
          <cell r="W33">
            <v>16953.71</v>
          </cell>
          <cell r="X33">
            <v>15036.45</v>
          </cell>
          <cell r="Y33">
            <v>71194</v>
          </cell>
        </row>
        <row r="42">
          <cell r="F42">
            <v>3</v>
          </cell>
          <cell r="G42">
            <v>2</v>
          </cell>
          <cell r="H42">
            <v>0</v>
          </cell>
          <cell r="I42">
            <v>0</v>
          </cell>
          <cell r="J42">
            <v>20</v>
          </cell>
          <cell r="K42">
            <v>59</v>
          </cell>
          <cell r="L42">
            <v>298</v>
          </cell>
          <cell r="M42">
            <v>0</v>
          </cell>
          <cell r="N42">
            <v>0</v>
          </cell>
          <cell r="O42">
            <v>379</v>
          </cell>
          <cell r="P42">
            <v>83225.65</v>
          </cell>
          <cell r="Q42">
            <v>332069</v>
          </cell>
          <cell r="R42">
            <v>5</v>
          </cell>
          <cell r="S42">
            <v>12</v>
          </cell>
          <cell r="T42">
            <v>40</v>
          </cell>
          <cell r="U42">
            <v>52</v>
          </cell>
          <cell r="V42">
            <v>4388.7699999999995</v>
          </cell>
          <cell r="W42">
            <v>12242.390000000001</v>
          </cell>
          <cell r="X42">
            <v>10989.78</v>
          </cell>
          <cell r="Y42">
            <v>50150</v>
          </cell>
        </row>
        <row r="47"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72</v>
          </cell>
          <cell r="K47">
            <v>72</v>
          </cell>
          <cell r="L47">
            <v>12</v>
          </cell>
          <cell r="M47">
            <v>0</v>
          </cell>
          <cell r="N47">
            <v>15</v>
          </cell>
          <cell r="O47">
            <v>171</v>
          </cell>
          <cell r="P47">
            <v>17322.62</v>
          </cell>
          <cell r="Q47">
            <v>55000</v>
          </cell>
          <cell r="R47">
            <v>3</v>
          </cell>
          <cell r="S47">
            <v>25</v>
          </cell>
          <cell r="T47">
            <v>0</v>
          </cell>
          <cell r="U47">
            <v>25</v>
          </cell>
          <cell r="V47">
            <v>1946.5</v>
          </cell>
          <cell r="W47">
            <v>5603.67</v>
          </cell>
          <cell r="X47">
            <v>5049.55</v>
          </cell>
          <cell r="Y47">
            <v>21600</v>
          </cell>
        </row>
        <row r="53"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47</v>
          </cell>
          <cell r="K53">
            <v>24</v>
          </cell>
          <cell r="L53">
            <v>0</v>
          </cell>
          <cell r="M53">
            <v>0</v>
          </cell>
          <cell r="N53">
            <v>0</v>
          </cell>
          <cell r="O53">
            <v>71</v>
          </cell>
          <cell r="P53">
            <v>4682.94</v>
          </cell>
          <cell r="Q53">
            <v>21000</v>
          </cell>
          <cell r="R53">
            <v>4</v>
          </cell>
          <cell r="S53">
            <v>5</v>
          </cell>
          <cell r="T53">
            <v>87</v>
          </cell>
          <cell r="U53">
            <v>92</v>
          </cell>
          <cell r="V53">
            <v>6644.4400000000005</v>
          </cell>
          <cell r="W53">
            <v>16872.39</v>
          </cell>
          <cell r="X53">
            <v>15180.04</v>
          </cell>
          <cell r="Y53">
            <v>74660</v>
          </cell>
        </row>
        <row r="57">
          <cell r="F57">
            <v>0</v>
          </cell>
          <cell r="Q57">
            <v>0</v>
          </cell>
          <cell r="R57">
            <v>3</v>
          </cell>
          <cell r="S57">
            <v>18</v>
          </cell>
          <cell r="T57">
            <v>14</v>
          </cell>
          <cell r="U57">
            <v>32</v>
          </cell>
          <cell r="V57">
            <v>2859.0299999999997</v>
          </cell>
          <cell r="W57">
            <v>6234.52</v>
          </cell>
          <cell r="X57">
            <v>5607.66</v>
          </cell>
          <cell r="Y57">
            <v>19200</v>
          </cell>
        </row>
      </sheetData>
      <sheetData sheetId="11">
        <row r="24">
          <cell r="F24">
            <v>0</v>
          </cell>
          <cell r="Q24">
            <v>0</v>
          </cell>
          <cell r="R24">
            <v>18</v>
          </cell>
          <cell r="S24">
            <v>58</v>
          </cell>
          <cell r="T24">
            <v>241</v>
          </cell>
          <cell r="U24">
            <v>299</v>
          </cell>
          <cell r="V24">
            <v>27232.839999999997</v>
          </cell>
          <cell r="W24">
            <v>56675.799999999996</v>
          </cell>
          <cell r="X24">
            <v>49831.26000000001</v>
          </cell>
          <cell r="Y24">
            <v>192050</v>
          </cell>
        </row>
        <row r="39">
          <cell r="F39">
            <v>2</v>
          </cell>
          <cell r="G39">
            <v>6</v>
          </cell>
          <cell r="H39">
            <v>0</v>
          </cell>
          <cell r="I39">
            <v>0</v>
          </cell>
          <cell r="J39">
            <v>41</v>
          </cell>
          <cell r="K39">
            <v>62</v>
          </cell>
          <cell r="L39">
            <v>26</v>
          </cell>
          <cell r="M39">
            <v>0</v>
          </cell>
          <cell r="N39">
            <v>2</v>
          </cell>
          <cell r="O39">
            <v>137</v>
          </cell>
          <cell r="P39">
            <v>18775.84</v>
          </cell>
          <cell r="Q39">
            <v>48370</v>
          </cell>
          <cell r="R39">
            <v>12</v>
          </cell>
          <cell r="S39">
            <v>20</v>
          </cell>
          <cell r="T39">
            <v>40</v>
          </cell>
          <cell r="U39">
            <v>60</v>
          </cell>
          <cell r="V39">
            <v>6132.01</v>
          </cell>
          <cell r="W39">
            <v>14578.840000000002</v>
          </cell>
          <cell r="X39">
            <v>13055.73</v>
          </cell>
          <cell r="Y39">
            <v>60810</v>
          </cell>
        </row>
        <row r="43">
          <cell r="F43">
            <v>3</v>
          </cell>
          <cell r="G43">
            <v>26</v>
          </cell>
          <cell r="H43">
            <v>0</v>
          </cell>
          <cell r="I43">
            <v>1</v>
          </cell>
          <cell r="J43">
            <v>118</v>
          </cell>
          <cell r="K43">
            <v>217</v>
          </cell>
          <cell r="L43">
            <v>164</v>
          </cell>
          <cell r="M43">
            <v>0</v>
          </cell>
          <cell r="N43">
            <v>0</v>
          </cell>
          <cell r="O43">
            <v>526</v>
          </cell>
          <cell r="P43">
            <v>68947</v>
          </cell>
          <cell r="Q43">
            <v>214782</v>
          </cell>
          <cell r="R43">
            <v>0</v>
          </cell>
        </row>
        <row r="48">
          <cell r="F48">
            <v>0</v>
          </cell>
          <cell r="Q48">
            <v>0</v>
          </cell>
          <cell r="R48">
            <v>4</v>
          </cell>
          <cell r="S48">
            <v>26</v>
          </cell>
          <cell r="T48">
            <v>36</v>
          </cell>
          <cell r="U48">
            <v>62</v>
          </cell>
          <cell r="V48">
            <v>5342.87</v>
          </cell>
          <cell r="W48">
            <v>13384.42</v>
          </cell>
          <cell r="X48">
            <v>11766.31</v>
          </cell>
          <cell r="Y48">
            <v>55948</v>
          </cell>
        </row>
        <row r="50">
          <cell r="F50">
            <v>0</v>
          </cell>
          <cell r="R50">
            <v>1</v>
          </cell>
          <cell r="S50">
            <v>0</v>
          </cell>
          <cell r="T50">
            <v>6</v>
          </cell>
          <cell r="U50">
            <v>6</v>
          </cell>
          <cell r="V50">
            <v>442</v>
          </cell>
          <cell r="W50">
            <v>1368.37</v>
          </cell>
          <cell r="X50">
            <v>1188.77</v>
          </cell>
          <cell r="Y50">
            <v>7200</v>
          </cell>
        </row>
        <row r="57">
          <cell r="F57">
            <v>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46</v>
          </cell>
          <cell r="L57">
            <v>0</v>
          </cell>
          <cell r="M57">
            <v>0</v>
          </cell>
          <cell r="N57">
            <v>0</v>
          </cell>
          <cell r="O57">
            <v>46</v>
          </cell>
          <cell r="P57">
            <v>4263.61</v>
          </cell>
          <cell r="Q57">
            <v>11000</v>
          </cell>
          <cell r="R57">
            <v>5</v>
          </cell>
          <cell r="S57">
            <v>19</v>
          </cell>
          <cell r="T57">
            <v>34</v>
          </cell>
          <cell r="U57">
            <v>53</v>
          </cell>
          <cell r="V57">
            <v>5648.91</v>
          </cell>
          <cell r="W57">
            <v>10263.970000000001</v>
          </cell>
          <cell r="X57">
            <v>9235.710000000001</v>
          </cell>
          <cell r="Y57">
            <v>27600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V20"/>
  <sheetViews>
    <sheetView workbookViewId="0" topLeftCell="A1">
      <selection activeCell="D9" sqref="D9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1.625" style="0" customWidth="1"/>
    <col min="13" max="13" width="9.125" style="0" customWidth="1"/>
    <col min="14" max="14" width="4.625" style="0" customWidth="1"/>
    <col min="15" max="15" width="5.75390625" style="0" customWidth="1"/>
    <col min="16" max="16" width="7.375" style="0" customWidth="1"/>
    <col min="17" max="17" width="7.50390625" style="0" customWidth="1"/>
    <col min="18" max="18" width="11.375" style="0" customWidth="1"/>
    <col min="19" max="19" width="12.50390625" style="0" customWidth="1"/>
    <col min="20" max="20" width="11.00390625" style="0" customWidth="1"/>
    <col min="21" max="21" width="10.25390625" style="0" customWidth="1"/>
  </cols>
  <sheetData>
    <row r="1" spans="1:21" ht="34.5" customHeight="1">
      <c r="A1" s="128" t="s">
        <v>130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8.5" customHeight="1" thickBot="1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24.75" customHeight="1">
      <c r="A3" s="7" t="s">
        <v>10</v>
      </c>
      <c r="B3" s="117" t="s">
        <v>11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  <c r="N3" s="135" t="s">
        <v>12</v>
      </c>
      <c r="O3" s="136"/>
      <c r="P3" s="136"/>
      <c r="Q3" s="136"/>
      <c r="R3" s="136"/>
      <c r="S3" s="136"/>
      <c r="T3" s="136"/>
      <c r="U3" s="137"/>
    </row>
    <row r="4" spans="1:21" ht="19.5" customHeight="1">
      <c r="A4" s="131" t="s">
        <v>13</v>
      </c>
      <c r="B4" s="120" t="s">
        <v>14</v>
      </c>
      <c r="C4" s="123" t="s">
        <v>15</v>
      </c>
      <c r="D4" s="124"/>
      <c r="E4" s="124"/>
      <c r="F4" s="124"/>
      <c r="G4" s="124"/>
      <c r="H4" s="124"/>
      <c r="I4" s="124"/>
      <c r="J4" s="124"/>
      <c r="K4" s="125"/>
      <c r="L4" s="112" t="s">
        <v>16</v>
      </c>
      <c r="M4" s="116" t="s">
        <v>17</v>
      </c>
      <c r="N4" s="134" t="s">
        <v>14</v>
      </c>
      <c r="O4" s="114" t="s">
        <v>18</v>
      </c>
      <c r="P4" s="114"/>
      <c r="Q4" s="114"/>
      <c r="R4" s="112" t="s">
        <v>19</v>
      </c>
      <c r="S4" s="112" t="s">
        <v>20</v>
      </c>
      <c r="T4" s="112" t="s">
        <v>21</v>
      </c>
      <c r="U4" s="113" t="s">
        <v>22</v>
      </c>
    </row>
    <row r="5" spans="1:21" ht="19.5" customHeight="1">
      <c r="A5" s="132"/>
      <c r="B5" s="121"/>
      <c r="C5" s="115" t="s">
        <v>23</v>
      </c>
      <c r="D5" s="126" t="s">
        <v>24</v>
      </c>
      <c r="E5" s="123" t="s">
        <v>25</v>
      </c>
      <c r="F5" s="138"/>
      <c r="G5" s="138"/>
      <c r="H5" s="138"/>
      <c r="I5" s="138"/>
      <c r="J5" s="139"/>
      <c r="K5" s="115" t="s">
        <v>26</v>
      </c>
      <c r="L5" s="112"/>
      <c r="M5" s="116"/>
      <c r="N5" s="134"/>
      <c r="O5" s="115" t="s">
        <v>23</v>
      </c>
      <c r="P5" s="115" t="s">
        <v>27</v>
      </c>
      <c r="Q5" s="115" t="s">
        <v>26</v>
      </c>
      <c r="R5" s="112"/>
      <c r="S5" s="112"/>
      <c r="T5" s="112"/>
      <c r="U5" s="113"/>
    </row>
    <row r="6" spans="1:21" ht="19.5" customHeight="1">
      <c r="A6" s="133"/>
      <c r="B6" s="122"/>
      <c r="C6" s="115"/>
      <c r="D6" s="127"/>
      <c r="E6" s="8" t="s">
        <v>28</v>
      </c>
      <c r="F6" s="8" t="s">
        <v>29</v>
      </c>
      <c r="G6" s="8" t="s">
        <v>30</v>
      </c>
      <c r="H6" s="8" t="s">
        <v>31</v>
      </c>
      <c r="I6" s="8" t="s">
        <v>32</v>
      </c>
      <c r="J6" s="9" t="s">
        <v>33</v>
      </c>
      <c r="K6" s="115"/>
      <c r="L6" s="112"/>
      <c r="M6" s="116"/>
      <c r="N6" s="134"/>
      <c r="O6" s="115"/>
      <c r="P6" s="115"/>
      <c r="Q6" s="115"/>
      <c r="R6" s="112"/>
      <c r="S6" s="112"/>
      <c r="T6" s="112"/>
      <c r="U6" s="113"/>
    </row>
    <row r="7" spans="1:22" ht="31.5" customHeight="1">
      <c r="A7" s="10" t="s">
        <v>116</v>
      </c>
      <c r="B7" s="25">
        <v>0</v>
      </c>
      <c r="C7" s="26"/>
      <c r="D7" s="26"/>
      <c r="E7" s="26"/>
      <c r="F7" s="26"/>
      <c r="G7" s="26"/>
      <c r="H7" s="26"/>
      <c r="I7" s="26"/>
      <c r="J7" s="26"/>
      <c r="K7" s="26"/>
      <c r="L7" s="27"/>
      <c r="M7" s="28">
        <v>0</v>
      </c>
      <c r="N7" s="25">
        <v>4</v>
      </c>
      <c r="O7" s="26">
        <v>0</v>
      </c>
      <c r="P7" s="26">
        <v>54</v>
      </c>
      <c r="Q7" s="26">
        <f aca="true" t="shared" si="0" ref="Q7:Q12">O7+P7</f>
        <v>54</v>
      </c>
      <c r="R7" s="27">
        <v>4682.5</v>
      </c>
      <c r="S7" s="27">
        <v>9973.85</v>
      </c>
      <c r="T7" s="27">
        <v>8832.32</v>
      </c>
      <c r="U7" s="29">
        <v>33200</v>
      </c>
      <c r="V7" s="2"/>
    </row>
    <row r="8" spans="1:22" ht="31.5" customHeight="1">
      <c r="A8" s="10" t="s">
        <v>117</v>
      </c>
      <c r="B8" s="25">
        <v>0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>
        <v>0</v>
      </c>
      <c r="N8" s="25">
        <v>3</v>
      </c>
      <c r="O8" s="26">
        <v>0</v>
      </c>
      <c r="P8" s="26">
        <v>77</v>
      </c>
      <c r="Q8" s="26">
        <f t="shared" si="0"/>
        <v>77</v>
      </c>
      <c r="R8" s="27">
        <v>6577.74</v>
      </c>
      <c r="S8" s="27">
        <v>12900.9</v>
      </c>
      <c r="T8" s="27">
        <v>10984.62</v>
      </c>
      <c r="U8" s="29">
        <v>41500</v>
      </c>
      <c r="V8" s="2"/>
    </row>
    <row r="9" spans="1:22" ht="31.5" customHeight="1">
      <c r="A9" s="10" t="s">
        <v>118</v>
      </c>
      <c r="B9" s="25">
        <v>0</v>
      </c>
      <c r="C9" s="26"/>
      <c r="D9" s="26"/>
      <c r="E9" s="26"/>
      <c r="F9" s="26"/>
      <c r="G9" s="26"/>
      <c r="H9" s="26"/>
      <c r="I9" s="26"/>
      <c r="J9" s="26"/>
      <c r="K9" s="26"/>
      <c r="L9" s="27"/>
      <c r="M9" s="28">
        <v>0</v>
      </c>
      <c r="N9" s="25">
        <v>0</v>
      </c>
      <c r="O9" s="26"/>
      <c r="P9" s="26"/>
      <c r="Q9" s="26"/>
      <c r="R9" s="105"/>
      <c r="S9" s="105"/>
      <c r="T9" s="105"/>
      <c r="U9" s="29">
        <v>0</v>
      </c>
      <c r="V9" s="2"/>
    </row>
    <row r="10" spans="1:22" ht="31.5" customHeight="1">
      <c r="A10" s="10" t="s">
        <v>119</v>
      </c>
      <c r="B10" s="25">
        <v>0</v>
      </c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8">
        <v>0</v>
      </c>
      <c r="N10" s="25">
        <v>3</v>
      </c>
      <c r="O10" s="26">
        <v>0</v>
      </c>
      <c r="P10" s="26">
        <v>39</v>
      </c>
      <c r="Q10" s="26">
        <f t="shared" si="0"/>
        <v>39</v>
      </c>
      <c r="R10" s="27">
        <v>2699.98</v>
      </c>
      <c r="S10" s="27">
        <v>5265.74</v>
      </c>
      <c r="T10" s="27">
        <v>4884.51</v>
      </c>
      <c r="U10" s="29">
        <v>19250</v>
      </c>
      <c r="V10" s="2"/>
    </row>
    <row r="11" spans="1:22" ht="31.5" customHeight="1">
      <c r="A11" s="10" t="s">
        <v>120</v>
      </c>
      <c r="B11" s="25">
        <v>0</v>
      </c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8">
        <v>0</v>
      </c>
      <c r="N11" s="25">
        <v>7</v>
      </c>
      <c r="O11" s="26">
        <v>14</v>
      </c>
      <c r="P11" s="26">
        <v>117</v>
      </c>
      <c r="Q11" s="26">
        <f t="shared" si="0"/>
        <v>131</v>
      </c>
      <c r="R11" s="27">
        <v>9828.39</v>
      </c>
      <c r="S11" s="27">
        <v>22748</v>
      </c>
      <c r="T11" s="27">
        <v>20186.01</v>
      </c>
      <c r="U11" s="29">
        <v>70750</v>
      </c>
      <c r="V11" s="2"/>
    </row>
    <row r="12" spans="1:22" ht="31.5" customHeight="1">
      <c r="A12" s="10" t="s">
        <v>121</v>
      </c>
      <c r="B12" s="25">
        <v>0</v>
      </c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8">
        <v>0</v>
      </c>
      <c r="N12" s="25">
        <v>10</v>
      </c>
      <c r="O12" s="26">
        <v>15</v>
      </c>
      <c r="P12" s="26">
        <v>98</v>
      </c>
      <c r="Q12" s="26">
        <f t="shared" si="0"/>
        <v>113</v>
      </c>
      <c r="R12" s="27">
        <v>10955.77</v>
      </c>
      <c r="S12" s="41">
        <v>21683.3</v>
      </c>
      <c r="T12" s="106">
        <v>19580.33</v>
      </c>
      <c r="U12" s="29">
        <v>57880</v>
      </c>
      <c r="V12" s="2"/>
    </row>
    <row r="13" spans="1:22" ht="31.5" customHeight="1">
      <c r="A13" s="10" t="s">
        <v>122</v>
      </c>
      <c r="B13" s="25">
        <v>0</v>
      </c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8">
        <v>0</v>
      </c>
      <c r="N13" s="30">
        <f>'[1]7月'!R$15</f>
        <v>9</v>
      </c>
      <c r="O13" s="26">
        <f>'[1]7月'!S$15</f>
        <v>15</v>
      </c>
      <c r="P13" s="26">
        <f>'[1]7月'!T$15</f>
        <v>145</v>
      </c>
      <c r="Q13" s="26">
        <f>'[1]7月'!U$15</f>
        <v>160</v>
      </c>
      <c r="R13" s="31">
        <f>'[1]7月'!V$15</f>
        <v>14385.59</v>
      </c>
      <c r="S13" s="31">
        <f>'[1]7月'!W$15</f>
        <v>29132.249999999996</v>
      </c>
      <c r="T13" s="31">
        <f>'[1]7月'!X$15</f>
        <v>25129.900000000005</v>
      </c>
      <c r="U13" s="32">
        <f>'[1]7月'!Y$15</f>
        <v>94100</v>
      </c>
      <c r="V13" s="1"/>
    </row>
    <row r="14" spans="1:22" ht="31.5" customHeight="1">
      <c r="A14" s="10" t="s">
        <v>123</v>
      </c>
      <c r="B14" s="25">
        <v>0</v>
      </c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8">
        <v>0</v>
      </c>
      <c r="N14" s="30">
        <f>'[1]8月'!R$10</f>
        <v>4</v>
      </c>
      <c r="O14" s="26">
        <f>'[1]8月'!S$10</f>
        <v>18</v>
      </c>
      <c r="P14" s="26">
        <f>'[1]8月'!T$10</f>
        <v>36</v>
      </c>
      <c r="Q14" s="26">
        <f>'[1]8月'!U$10</f>
        <v>54</v>
      </c>
      <c r="R14" s="31">
        <f>'[1]8月'!V$10</f>
        <v>5255.1</v>
      </c>
      <c r="S14" s="31">
        <f>'[1]8月'!W$10</f>
        <v>10491.810000000001</v>
      </c>
      <c r="T14" s="31">
        <f>'[1]8月'!X$10</f>
        <v>9626.890000000001</v>
      </c>
      <c r="U14" s="32">
        <f>'[1]8月'!Y$10</f>
        <v>36500</v>
      </c>
      <c r="V14" s="1"/>
    </row>
    <row r="15" spans="1:22" ht="31.5" customHeight="1">
      <c r="A15" s="10" t="s">
        <v>3</v>
      </c>
      <c r="B15" s="25">
        <v>0</v>
      </c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8">
        <v>0</v>
      </c>
      <c r="N15" s="30">
        <f>'[1]9月'!R$22</f>
        <v>16</v>
      </c>
      <c r="O15" s="26">
        <f>'[1]9月'!S$22</f>
        <v>87</v>
      </c>
      <c r="P15" s="26">
        <f>'[1]9月'!T$22</f>
        <v>322</v>
      </c>
      <c r="Q15" s="26">
        <f>'[1]9月'!U$22</f>
        <v>409</v>
      </c>
      <c r="R15" s="31">
        <f>'[1]9月'!V$22</f>
        <v>35670.060000000005</v>
      </c>
      <c r="S15" s="31">
        <f>'[1]9月'!W$22</f>
        <v>76300.04</v>
      </c>
      <c r="T15" s="31">
        <f>'[1]9月'!X$22</f>
        <v>66667.21</v>
      </c>
      <c r="U15" s="32">
        <f>'[1]9月'!Y$22</f>
        <v>249594</v>
      </c>
      <c r="V15" s="2"/>
    </row>
    <row r="16" spans="1:22" ht="31.5" customHeight="1">
      <c r="A16" s="10" t="s">
        <v>4</v>
      </c>
      <c r="B16" s="30">
        <f>'[2]10月 '!F$17</f>
        <v>1</v>
      </c>
      <c r="C16" s="26">
        <f>'[2]10月 '!G$17</f>
        <v>2</v>
      </c>
      <c r="D16" s="26">
        <f>'[2]10月 '!H$17</f>
        <v>0</v>
      </c>
      <c r="E16" s="26">
        <f>'[2]10月 '!I$17</f>
        <v>97</v>
      </c>
      <c r="F16" s="26">
        <f>'[2]10月 '!J$17</f>
        <v>0</v>
      </c>
      <c r="G16" s="26">
        <f>'[2]10月 '!K$17</f>
        <v>0</v>
      </c>
      <c r="H16" s="26">
        <f>'[2]10月 '!L$17</f>
        <v>0</v>
      </c>
      <c r="I16" s="26">
        <f>'[2]10月 '!M$17</f>
        <v>0</v>
      </c>
      <c r="J16" s="26">
        <f>'[2]10月 '!N$17</f>
        <v>0</v>
      </c>
      <c r="K16" s="26">
        <f>'[2]10月 '!O$17</f>
        <v>99</v>
      </c>
      <c r="L16" s="31">
        <f>'[2]10月 '!P$17</f>
        <v>5614.39</v>
      </c>
      <c r="M16" s="33">
        <f>'[2]10月 '!Q$17</f>
        <v>17000</v>
      </c>
      <c r="N16" s="30">
        <f>'[2]10月 '!R$17</f>
        <v>10</v>
      </c>
      <c r="O16" s="42">
        <f>'[2]10月 '!S$17</f>
        <v>23</v>
      </c>
      <c r="P16" s="26">
        <f>'[2]10月 '!T$17</f>
        <v>138</v>
      </c>
      <c r="Q16" s="26">
        <f>'[2]10月 '!U$17</f>
        <v>161</v>
      </c>
      <c r="R16" s="31">
        <f>'[2]10月 '!V$17</f>
        <v>15172.009999999998</v>
      </c>
      <c r="S16" s="31">
        <f>'[2]10月 '!W$17</f>
        <v>28622.5</v>
      </c>
      <c r="T16" s="31">
        <f>'[2]10月 '!X$17</f>
        <v>25484.07</v>
      </c>
      <c r="U16" s="32">
        <f>'[2]10月 '!Y$17</f>
        <v>93636</v>
      </c>
      <c r="V16" s="2"/>
    </row>
    <row r="17" spans="1:22" ht="31.5" customHeight="1">
      <c r="A17" s="10" t="s">
        <v>5</v>
      </c>
      <c r="B17" s="30">
        <f>'[2]11月'!F$21</f>
        <v>1</v>
      </c>
      <c r="C17" s="26">
        <f>'[2]11月'!G$21</f>
        <v>0</v>
      </c>
      <c r="D17" s="26">
        <f>'[2]11月'!H$21</f>
        <v>0</v>
      </c>
      <c r="E17" s="26">
        <f>'[2]11月'!I$21</f>
        <v>0</v>
      </c>
      <c r="F17" s="26">
        <f>'[2]11月'!J$21</f>
        <v>28</v>
      </c>
      <c r="G17" s="26">
        <f>'[2]11月'!K$21</f>
        <v>39</v>
      </c>
      <c r="H17" s="26">
        <f>'[2]11月'!L$21</f>
        <v>5</v>
      </c>
      <c r="I17" s="26">
        <f>'[2]11月'!M$21</f>
        <v>0</v>
      </c>
      <c r="J17" s="26">
        <f>'[2]11月'!N$21</f>
        <v>0</v>
      </c>
      <c r="K17" s="26">
        <f>'[2]11月'!O$21</f>
        <v>72</v>
      </c>
      <c r="L17" s="31">
        <f>'[2]11月'!P$21</f>
        <v>7569.92</v>
      </c>
      <c r="M17" s="33">
        <f>'[2]11月'!Q$21</f>
        <v>18000</v>
      </c>
      <c r="N17" s="30">
        <f>'[2]11月'!R$21</f>
        <v>14</v>
      </c>
      <c r="O17" s="26">
        <f>'[2]11月'!S$21</f>
        <v>24</v>
      </c>
      <c r="P17" s="26">
        <f>'[2]11月'!T$21</f>
        <v>321</v>
      </c>
      <c r="Q17" s="26">
        <f>'[2]11月'!U$21</f>
        <v>345</v>
      </c>
      <c r="R17" s="31">
        <f>'[2]11月'!V$21</f>
        <v>37612.899999999994</v>
      </c>
      <c r="S17" s="31">
        <f>'[2]11月'!W$21</f>
        <v>63586.21600000001</v>
      </c>
      <c r="T17" s="31">
        <f>'[2]11月'!X$21</f>
        <v>56748.17</v>
      </c>
      <c r="U17" s="32">
        <f>'[2]11月'!Y$21</f>
        <v>237760</v>
      </c>
      <c r="V17" s="2"/>
    </row>
    <row r="18" spans="1:22" ht="31.5" customHeight="1">
      <c r="A18" s="10" t="s">
        <v>124</v>
      </c>
      <c r="B18" s="30">
        <f>'[2]12月'!F$24</f>
        <v>0</v>
      </c>
      <c r="C18" s="26"/>
      <c r="D18" s="26"/>
      <c r="E18" s="26"/>
      <c r="F18" s="26"/>
      <c r="G18" s="26"/>
      <c r="H18" s="26"/>
      <c r="I18" s="26"/>
      <c r="J18" s="26"/>
      <c r="K18" s="26"/>
      <c r="L18" s="99"/>
      <c r="M18" s="103">
        <f>'[2]12月'!Q$24</f>
        <v>0</v>
      </c>
      <c r="N18" s="30">
        <f>'[2]12月'!R$24</f>
        <v>18</v>
      </c>
      <c r="O18" s="26">
        <f>'[2]12月'!S$24</f>
        <v>58</v>
      </c>
      <c r="P18" s="26">
        <f>'[2]12月'!T$24</f>
        <v>241</v>
      </c>
      <c r="Q18" s="26">
        <f>'[2]12月'!U$24</f>
        <v>299</v>
      </c>
      <c r="R18" s="31">
        <f>'[2]12月'!V$24</f>
        <v>27232.839999999997</v>
      </c>
      <c r="S18" s="31">
        <f>'[2]12月'!W$24</f>
        <v>56675.799999999996</v>
      </c>
      <c r="T18" s="31">
        <f>'[2]12月'!X$24</f>
        <v>49831.26000000001</v>
      </c>
      <c r="U18" s="32">
        <f>'[2]12月'!Y$24</f>
        <v>192050</v>
      </c>
      <c r="V18" s="2"/>
    </row>
    <row r="19" spans="1:21" s="6" customFormat="1" ht="40.5" customHeight="1" thickBot="1">
      <c r="A19" s="5" t="s">
        <v>34</v>
      </c>
      <c r="B19" s="35">
        <f>SUM(B7:B18)</f>
        <v>2</v>
      </c>
      <c r="C19" s="43">
        <f aca="true" t="shared" si="1" ref="C19:M19">SUM(C7:C18)</f>
        <v>2</v>
      </c>
      <c r="D19" s="36">
        <f t="shared" si="1"/>
        <v>0</v>
      </c>
      <c r="E19" s="36">
        <f t="shared" si="1"/>
        <v>97</v>
      </c>
      <c r="F19" s="36">
        <f t="shared" si="1"/>
        <v>28</v>
      </c>
      <c r="G19" s="36">
        <f t="shared" si="1"/>
        <v>39</v>
      </c>
      <c r="H19" s="36">
        <f t="shared" si="1"/>
        <v>5</v>
      </c>
      <c r="I19" s="36">
        <f t="shared" si="1"/>
        <v>0</v>
      </c>
      <c r="J19" s="36">
        <f t="shared" si="1"/>
        <v>0</v>
      </c>
      <c r="K19" s="36">
        <f t="shared" si="1"/>
        <v>171</v>
      </c>
      <c r="L19" s="107">
        <f t="shared" si="1"/>
        <v>13184.310000000001</v>
      </c>
      <c r="M19" s="104">
        <f t="shared" si="1"/>
        <v>35000</v>
      </c>
      <c r="N19" s="35">
        <f>SUM(N7:N18)</f>
        <v>98</v>
      </c>
      <c r="O19" s="36">
        <f aca="true" t="shared" si="2" ref="O19:U19">SUM(O7:O18)</f>
        <v>254</v>
      </c>
      <c r="P19" s="88">
        <f t="shared" si="2"/>
        <v>1588</v>
      </c>
      <c r="Q19" s="88">
        <f t="shared" si="2"/>
        <v>1842</v>
      </c>
      <c r="R19" s="44">
        <f t="shared" si="2"/>
        <v>170072.87999999998</v>
      </c>
      <c r="S19" s="44">
        <f t="shared" si="2"/>
        <v>337380.40599999996</v>
      </c>
      <c r="T19" s="44">
        <f t="shared" si="2"/>
        <v>297955.29000000004</v>
      </c>
      <c r="U19" s="45">
        <f t="shared" si="2"/>
        <v>1126220</v>
      </c>
    </row>
    <row r="20" ht="16.5">
      <c r="U20" s="17"/>
    </row>
  </sheetData>
  <mergeCells count="22">
    <mergeCell ref="A1:U1"/>
    <mergeCell ref="A2:U2"/>
    <mergeCell ref="A4:A6"/>
    <mergeCell ref="N4:N6"/>
    <mergeCell ref="P5:P6"/>
    <mergeCell ref="K5:K6"/>
    <mergeCell ref="R4:R6"/>
    <mergeCell ref="S4:S6"/>
    <mergeCell ref="N3:U3"/>
    <mergeCell ref="E5:J5"/>
    <mergeCell ref="M4:M6"/>
    <mergeCell ref="Q5:Q6"/>
    <mergeCell ref="B3:M3"/>
    <mergeCell ref="B4:B6"/>
    <mergeCell ref="C5:C6"/>
    <mergeCell ref="C4:K4"/>
    <mergeCell ref="L4:L6"/>
    <mergeCell ref="D5:D6"/>
    <mergeCell ref="T4:T6"/>
    <mergeCell ref="U4:U6"/>
    <mergeCell ref="O4:Q4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V19"/>
  <sheetViews>
    <sheetView workbookViewId="0" topLeftCell="H12">
      <selection activeCell="U7" sqref="U7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2.375" style="0" customWidth="1"/>
    <col min="13" max="13" width="10.625" style="0" customWidth="1"/>
    <col min="14" max="14" width="4.625" style="0" customWidth="1"/>
    <col min="15" max="17" width="5.75390625" style="0" customWidth="1"/>
    <col min="18" max="18" width="11.25390625" style="0" customWidth="1"/>
    <col min="19" max="19" width="11.875" style="0" customWidth="1"/>
    <col min="20" max="20" width="12.125" style="0" customWidth="1"/>
    <col min="21" max="21" width="10.125" style="0" customWidth="1"/>
  </cols>
  <sheetData>
    <row r="1" spans="1:21" ht="33.75" customHeight="1">
      <c r="A1" s="128" t="s">
        <v>138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8.5" customHeight="1" thickBot="1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24.75" customHeight="1" thickBot="1">
      <c r="A3" s="11" t="s">
        <v>35</v>
      </c>
      <c r="B3" s="140" t="s">
        <v>36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3" t="s">
        <v>37</v>
      </c>
      <c r="O3" s="144"/>
      <c r="P3" s="144"/>
      <c r="Q3" s="144"/>
      <c r="R3" s="144"/>
      <c r="S3" s="144"/>
      <c r="T3" s="144"/>
      <c r="U3" s="145"/>
    </row>
    <row r="4" spans="1:21" ht="19.5" customHeight="1">
      <c r="A4" s="146" t="s">
        <v>94</v>
      </c>
      <c r="B4" s="147" t="s">
        <v>95</v>
      </c>
      <c r="C4" s="148" t="s">
        <v>96</v>
      </c>
      <c r="D4" s="148"/>
      <c r="E4" s="148"/>
      <c r="F4" s="148"/>
      <c r="G4" s="148"/>
      <c r="H4" s="148"/>
      <c r="I4" s="148"/>
      <c r="J4" s="148"/>
      <c r="K4" s="149"/>
      <c r="L4" s="150" t="s">
        <v>97</v>
      </c>
      <c r="M4" s="151" t="s">
        <v>98</v>
      </c>
      <c r="N4" s="122" t="s">
        <v>95</v>
      </c>
      <c r="O4" s="148" t="s">
        <v>96</v>
      </c>
      <c r="P4" s="148"/>
      <c r="Q4" s="148"/>
      <c r="R4" s="150" t="s">
        <v>112</v>
      </c>
      <c r="S4" s="150" t="s">
        <v>99</v>
      </c>
      <c r="T4" s="153" t="s">
        <v>113</v>
      </c>
      <c r="U4" s="152" t="s">
        <v>100</v>
      </c>
    </row>
    <row r="5" spans="1:21" ht="19.5" customHeight="1">
      <c r="A5" s="132"/>
      <c r="B5" s="121"/>
      <c r="C5" s="115" t="s">
        <v>101</v>
      </c>
      <c r="D5" s="126" t="s">
        <v>102</v>
      </c>
      <c r="E5" s="123" t="s">
        <v>103</v>
      </c>
      <c r="F5" s="138"/>
      <c r="G5" s="138"/>
      <c r="H5" s="138"/>
      <c r="I5" s="138"/>
      <c r="J5" s="139"/>
      <c r="K5" s="115" t="s">
        <v>104</v>
      </c>
      <c r="L5" s="112"/>
      <c r="M5" s="116"/>
      <c r="N5" s="134"/>
      <c r="O5" s="115" t="s">
        <v>101</v>
      </c>
      <c r="P5" s="115" t="s">
        <v>105</v>
      </c>
      <c r="Q5" s="115" t="s">
        <v>104</v>
      </c>
      <c r="R5" s="112"/>
      <c r="S5" s="112"/>
      <c r="T5" s="154"/>
      <c r="U5" s="113"/>
    </row>
    <row r="6" spans="1:21" ht="19.5" customHeight="1">
      <c r="A6" s="133"/>
      <c r="B6" s="122"/>
      <c r="C6" s="115"/>
      <c r="D6" s="127"/>
      <c r="E6" s="8" t="s">
        <v>106</v>
      </c>
      <c r="F6" s="8" t="s">
        <v>107</v>
      </c>
      <c r="G6" s="8" t="s">
        <v>108</v>
      </c>
      <c r="H6" s="8" t="s">
        <v>109</v>
      </c>
      <c r="I6" s="8" t="s">
        <v>110</v>
      </c>
      <c r="J6" s="9" t="s">
        <v>111</v>
      </c>
      <c r="K6" s="115"/>
      <c r="L6" s="112"/>
      <c r="M6" s="116"/>
      <c r="N6" s="134"/>
      <c r="O6" s="115"/>
      <c r="P6" s="115"/>
      <c r="Q6" s="115"/>
      <c r="R6" s="112"/>
      <c r="S6" s="112"/>
      <c r="T6" s="150"/>
      <c r="U6" s="113"/>
    </row>
    <row r="7" spans="1:22" ht="31.5" customHeight="1">
      <c r="A7" s="10" t="s">
        <v>116</v>
      </c>
      <c r="B7" s="25">
        <v>0</v>
      </c>
      <c r="C7" s="26"/>
      <c r="D7" s="26"/>
      <c r="E7" s="26"/>
      <c r="F7" s="26"/>
      <c r="G7" s="26"/>
      <c r="H7" s="26"/>
      <c r="I7" s="26"/>
      <c r="J7" s="26"/>
      <c r="K7" s="26"/>
      <c r="L7" s="27"/>
      <c r="M7" s="28">
        <f>B7</f>
        <v>0</v>
      </c>
      <c r="N7" s="25">
        <v>0</v>
      </c>
      <c r="O7" s="26"/>
      <c r="P7" s="26"/>
      <c r="Q7" s="26"/>
      <c r="R7" s="27"/>
      <c r="S7" s="27"/>
      <c r="T7" s="27"/>
      <c r="U7" s="29">
        <v>0</v>
      </c>
      <c r="V7" s="2"/>
    </row>
    <row r="8" spans="1:22" ht="31.5" customHeight="1">
      <c r="A8" s="10" t="s">
        <v>117</v>
      </c>
      <c r="B8" s="25">
        <v>0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>
        <f aca="true" t="shared" si="0" ref="M8:M14">B8</f>
        <v>0</v>
      </c>
      <c r="N8" s="25">
        <v>2</v>
      </c>
      <c r="O8" s="26">
        <v>27</v>
      </c>
      <c r="P8" s="26">
        <v>2</v>
      </c>
      <c r="Q8" s="26">
        <f>O8+P8</f>
        <v>29</v>
      </c>
      <c r="R8" s="27">
        <v>2467</v>
      </c>
      <c r="S8" s="27">
        <v>5092.45</v>
      </c>
      <c r="T8" s="27">
        <v>4502.19</v>
      </c>
      <c r="U8" s="29">
        <v>20200</v>
      </c>
      <c r="V8" s="2"/>
    </row>
    <row r="9" spans="1:22" ht="31.5" customHeight="1">
      <c r="A9" s="10" t="s">
        <v>118</v>
      </c>
      <c r="B9" s="25">
        <v>0</v>
      </c>
      <c r="C9" s="26"/>
      <c r="D9" s="26"/>
      <c r="E9" s="26"/>
      <c r="F9" s="26"/>
      <c r="G9" s="26"/>
      <c r="H9" s="26"/>
      <c r="I9" s="26"/>
      <c r="J9" s="26"/>
      <c r="K9" s="26"/>
      <c r="L9" s="27"/>
      <c r="M9" s="28">
        <f t="shared" si="0"/>
        <v>0</v>
      </c>
      <c r="N9" s="25">
        <v>2</v>
      </c>
      <c r="O9" s="26">
        <v>0</v>
      </c>
      <c r="P9" s="26">
        <v>24</v>
      </c>
      <c r="Q9" s="26">
        <f>O9+P9</f>
        <v>24</v>
      </c>
      <c r="R9" s="27">
        <v>2132.77</v>
      </c>
      <c r="S9" s="27">
        <v>4556.95</v>
      </c>
      <c r="T9" s="27">
        <v>3900.51</v>
      </c>
      <c r="U9" s="29">
        <v>14360</v>
      </c>
      <c r="V9" s="2"/>
    </row>
    <row r="10" spans="1:22" ht="31.5" customHeight="1">
      <c r="A10" s="10" t="s">
        <v>119</v>
      </c>
      <c r="B10" s="25">
        <v>0</v>
      </c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8">
        <f t="shared" si="0"/>
        <v>0</v>
      </c>
      <c r="N10" s="25">
        <v>1</v>
      </c>
      <c r="O10" s="26">
        <v>0</v>
      </c>
      <c r="P10" s="26">
        <v>11</v>
      </c>
      <c r="Q10" s="26">
        <f>O10+P10</f>
        <v>11</v>
      </c>
      <c r="R10" s="27">
        <v>1221.97</v>
      </c>
      <c r="S10" s="27">
        <v>2131.1</v>
      </c>
      <c r="T10" s="27">
        <v>1962.97</v>
      </c>
      <c r="U10" s="29">
        <v>4500</v>
      </c>
      <c r="V10" s="2"/>
    </row>
    <row r="11" spans="1:22" ht="31.5" customHeight="1">
      <c r="A11" s="10" t="s">
        <v>120</v>
      </c>
      <c r="B11" s="25">
        <v>0</v>
      </c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8">
        <f t="shared" si="0"/>
        <v>0</v>
      </c>
      <c r="N11" s="25">
        <v>4</v>
      </c>
      <c r="O11" s="26">
        <v>53</v>
      </c>
      <c r="P11" s="26">
        <v>51</v>
      </c>
      <c r="Q11" s="26">
        <f>O11+P11</f>
        <v>104</v>
      </c>
      <c r="R11" s="27">
        <v>9916.05</v>
      </c>
      <c r="S11" s="27">
        <v>21403.96</v>
      </c>
      <c r="T11" s="27">
        <v>19345.72</v>
      </c>
      <c r="U11" s="29">
        <v>66900</v>
      </c>
      <c r="V11" s="2"/>
    </row>
    <row r="12" spans="1:22" ht="31.5" customHeight="1">
      <c r="A12" s="10" t="s">
        <v>121</v>
      </c>
      <c r="B12" s="25">
        <v>0</v>
      </c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8">
        <f t="shared" si="0"/>
        <v>0</v>
      </c>
      <c r="N12" s="25">
        <v>2</v>
      </c>
      <c r="O12" s="26">
        <v>7</v>
      </c>
      <c r="P12" s="26">
        <v>15</v>
      </c>
      <c r="Q12" s="26">
        <f>O12+P12</f>
        <v>22</v>
      </c>
      <c r="R12" s="27">
        <v>2031.61</v>
      </c>
      <c r="S12" s="27">
        <v>4502.36</v>
      </c>
      <c r="T12" s="27">
        <v>4142.89</v>
      </c>
      <c r="U12" s="29">
        <v>15000</v>
      </c>
      <c r="V12" s="2"/>
    </row>
    <row r="13" spans="1:22" ht="31.5" customHeight="1">
      <c r="A13" s="10" t="s">
        <v>122</v>
      </c>
      <c r="B13" s="25">
        <v>0</v>
      </c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8">
        <f t="shared" si="0"/>
        <v>0</v>
      </c>
      <c r="N13" s="30">
        <f>'[1]7月'!R$35</f>
        <v>3</v>
      </c>
      <c r="O13" s="26">
        <f>'[1]7月'!S$35</f>
        <v>0</v>
      </c>
      <c r="P13" s="26">
        <f>'[1]7月'!T$35</f>
        <v>45</v>
      </c>
      <c r="Q13" s="26">
        <f>'[1]7月'!U$35</f>
        <v>45</v>
      </c>
      <c r="R13" s="31">
        <f>'[1]7月'!V$35</f>
        <v>4396.43</v>
      </c>
      <c r="S13" s="31">
        <f>'[1]7月'!W$35</f>
        <v>7436.84</v>
      </c>
      <c r="T13" s="31">
        <f>'[1]7月'!X$35</f>
        <v>6616.64</v>
      </c>
      <c r="U13" s="32">
        <f>'[1]7月'!Y$35</f>
        <v>20600</v>
      </c>
      <c r="V13" s="1"/>
    </row>
    <row r="14" spans="1:22" ht="31.5" customHeight="1">
      <c r="A14" s="10" t="s">
        <v>123</v>
      </c>
      <c r="B14" s="25">
        <v>0</v>
      </c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8">
        <f t="shared" si="0"/>
        <v>0</v>
      </c>
      <c r="N14" s="30">
        <f>'[1]8月'!R$30</f>
        <v>5</v>
      </c>
      <c r="O14" s="26">
        <f>'[1]8月'!S$30</f>
        <v>45</v>
      </c>
      <c r="P14" s="26">
        <f>'[1]8月'!T$30</f>
        <v>19</v>
      </c>
      <c r="Q14" s="26">
        <f>'[1]8月'!U$30</f>
        <v>64</v>
      </c>
      <c r="R14" s="31">
        <f>'[1]8月'!V$30</f>
        <v>5556.0199999999995</v>
      </c>
      <c r="S14" s="31">
        <f>'[1]8月'!W$30</f>
        <v>12526.46</v>
      </c>
      <c r="T14" s="31">
        <f>'[1]8月'!X$30</f>
        <v>11005.199999999999</v>
      </c>
      <c r="U14" s="32">
        <f>'[1]8月'!Y$30</f>
        <v>42300</v>
      </c>
      <c r="V14" s="2"/>
    </row>
    <row r="15" spans="1:22" ht="31.5" customHeight="1">
      <c r="A15" s="10" t="s">
        <v>3</v>
      </c>
      <c r="B15" s="30">
        <f>'[1]9月'!F$56</f>
        <v>1</v>
      </c>
      <c r="C15" s="26">
        <f>'[1]9月'!G$56</f>
        <v>0</v>
      </c>
      <c r="D15" s="26">
        <f>'[1]9月'!H$56</f>
        <v>0</v>
      </c>
      <c r="E15" s="26">
        <f>'[1]9月'!I$56</f>
        <v>0</v>
      </c>
      <c r="F15" s="26">
        <f>'[1]9月'!J$56</f>
        <v>22</v>
      </c>
      <c r="G15" s="26">
        <f>'[1]9月'!K$56</f>
        <v>44</v>
      </c>
      <c r="H15" s="26">
        <f>'[1]9月'!L$56</f>
        <v>1</v>
      </c>
      <c r="I15" s="26">
        <f>'[1]9月'!M$56</f>
        <v>0</v>
      </c>
      <c r="J15" s="26">
        <f>'[1]9月'!N$56</f>
        <v>0</v>
      </c>
      <c r="K15" s="26">
        <f>'[1]9月'!O$56</f>
        <v>67</v>
      </c>
      <c r="L15" s="31">
        <f>'[1]9月'!P$56</f>
        <v>7307.25</v>
      </c>
      <c r="M15" s="33">
        <f>'[1]9月'!Q$56</f>
        <v>19511</v>
      </c>
      <c r="N15" s="30">
        <f>'[1]9月'!R$56</f>
        <v>7</v>
      </c>
      <c r="O15" s="26">
        <f>'[1]9月'!S$56</f>
        <v>34</v>
      </c>
      <c r="P15" s="26">
        <f>'[1]9月'!T$56</f>
        <v>77</v>
      </c>
      <c r="Q15" s="26">
        <f>'[1]9月'!U$56</f>
        <v>111</v>
      </c>
      <c r="R15" s="31">
        <f>'[1]9月'!V$56</f>
        <v>10102.43</v>
      </c>
      <c r="S15" s="31">
        <f>'[1]9月'!W$56</f>
        <v>21452.68</v>
      </c>
      <c r="T15" s="31">
        <f>'[1]9月'!X$56</f>
        <v>19453.45</v>
      </c>
      <c r="U15" s="32">
        <f>'[1]9月'!Y$56</f>
        <v>60892</v>
      </c>
      <c r="V15" s="2"/>
    </row>
    <row r="16" spans="1:22" ht="31.5" customHeight="1">
      <c r="A16" s="10" t="s">
        <v>4</v>
      </c>
      <c r="B16" s="30">
        <f>'[2]10月 '!F$53</f>
        <v>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03">
        <f>'[2]10月 '!Q$53</f>
        <v>0</v>
      </c>
      <c r="N16" s="30">
        <f>'[2]10月 '!R$53</f>
        <v>5</v>
      </c>
      <c r="O16" s="26">
        <f>'[2]10月 '!S$53</f>
        <v>75</v>
      </c>
      <c r="P16" s="26">
        <f>'[2]10月 '!T$53</f>
        <v>51</v>
      </c>
      <c r="Q16" s="26">
        <f>'[2]10月 '!U$53</f>
        <v>126</v>
      </c>
      <c r="R16" s="31">
        <f>'[2]10月 '!V$53</f>
        <v>11349.14</v>
      </c>
      <c r="S16" s="31">
        <f>'[2]10月 '!W$53</f>
        <v>26307.550000000003</v>
      </c>
      <c r="T16" s="31">
        <f>'[2]10月 '!X$53</f>
        <v>23807.89</v>
      </c>
      <c r="U16" s="32">
        <f>'[2]10月 '!Y$53</f>
        <v>80500</v>
      </c>
      <c r="V16" s="2"/>
    </row>
    <row r="17" spans="1:22" ht="31.5" customHeight="1">
      <c r="A17" s="10" t="s">
        <v>5</v>
      </c>
      <c r="B17" s="30">
        <f>'[2]11月'!F$57</f>
        <v>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03">
        <f>'[2]11月'!Q$57</f>
        <v>0</v>
      </c>
      <c r="N17" s="30">
        <f>'[2]11月'!R$57</f>
        <v>3</v>
      </c>
      <c r="O17" s="26">
        <f>'[2]11月'!S$57</f>
        <v>18</v>
      </c>
      <c r="P17" s="26">
        <f>'[2]11月'!T$57</f>
        <v>14</v>
      </c>
      <c r="Q17" s="26">
        <f>'[2]11月'!U$57</f>
        <v>32</v>
      </c>
      <c r="R17" s="31">
        <f>'[2]11月'!V$57</f>
        <v>2859.0299999999997</v>
      </c>
      <c r="S17" s="31">
        <f>'[2]11月'!W$57</f>
        <v>6234.52</v>
      </c>
      <c r="T17" s="31">
        <f>'[2]11月'!X$57</f>
        <v>5607.66</v>
      </c>
      <c r="U17" s="32">
        <f>'[2]11月'!Y$57</f>
        <v>19200</v>
      </c>
      <c r="V17" s="2"/>
    </row>
    <row r="18" spans="1:22" ht="31.5" customHeight="1">
      <c r="A18" s="10" t="s">
        <v>124</v>
      </c>
      <c r="B18" s="30">
        <f>'[2]12月'!F$57</f>
        <v>1</v>
      </c>
      <c r="C18" s="26">
        <f>'[2]12月'!G$57</f>
        <v>0</v>
      </c>
      <c r="D18" s="26">
        <f>'[2]12月'!H$57</f>
        <v>0</v>
      </c>
      <c r="E18" s="26">
        <f>'[2]12月'!I$57</f>
        <v>0</v>
      </c>
      <c r="F18" s="26">
        <f>'[2]12月'!J$57</f>
        <v>0</v>
      </c>
      <c r="G18" s="26">
        <f>'[2]12月'!K$57</f>
        <v>46</v>
      </c>
      <c r="H18" s="26">
        <f>'[2]12月'!L$57</f>
        <v>0</v>
      </c>
      <c r="I18" s="26">
        <f>'[2]12月'!M$57</f>
        <v>0</v>
      </c>
      <c r="J18" s="26">
        <f>'[2]12月'!N$57</f>
        <v>0</v>
      </c>
      <c r="K18" s="26">
        <f>'[2]12月'!O$57</f>
        <v>46</v>
      </c>
      <c r="L18" s="31">
        <f>'[2]12月'!P$57</f>
        <v>4263.61</v>
      </c>
      <c r="M18" s="33">
        <f>'[2]12月'!Q$57</f>
        <v>11000</v>
      </c>
      <c r="N18" s="30">
        <f>'[2]12月'!R$57</f>
        <v>5</v>
      </c>
      <c r="O18" s="26">
        <f>'[2]12月'!S$57</f>
        <v>19</v>
      </c>
      <c r="P18" s="26">
        <f>'[2]12月'!T$57</f>
        <v>34</v>
      </c>
      <c r="Q18" s="26">
        <f>'[2]12月'!U$57</f>
        <v>53</v>
      </c>
      <c r="R18" s="31">
        <f>'[2]12月'!V$57</f>
        <v>5648.91</v>
      </c>
      <c r="S18" s="31">
        <f>'[2]12月'!W$57</f>
        <v>10263.970000000001</v>
      </c>
      <c r="T18" s="31">
        <f>'[2]12月'!X$57</f>
        <v>9235.710000000001</v>
      </c>
      <c r="U18" s="32">
        <f>'[2]12月'!Y$57</f>
        <v>27600</v>
      </c>
      <c r="V18" s="2"/>
    </row>
    <row r="19" spans="1:21" s="3" customFormat="1" ht="40.5" customHeight="1" thickBot="1">
      <c r="A19" s="5" t="s">
        <v>8</v>
      </c>
      <c r="B19" s="35">
        <f>SUM(B7:B18)</f>
        <v>2</v>
      </c>
      <c r="C19" s="36">
        <f aca="true" t="shared" si="1" ref="C19:U19">SUM(C7:C18)</f>
        <v>0</v>
      </c>
      <c r="D19" s="36">
        <f t="shared" si="1"/>
        <v>0</v>
      </c>
      <c r="E19" s="36">
        <f t="shared" si="1"/>
        <v>0</v>
      </c>
      <c r="F19" s="36">
        <f t="shared" si="1"/>
        <v>22</v>
      </c>
      <c r="G19" s="36">
        <f t="shared" si="1"/>
        <v>90</v>
      </c>
      <c r="H19" s="36">
        <f t="shared" si="1"/>
        <v>1</v>
      </c>
      <c r="I19" s="36">
        <f t="shared" si="1"/>
        <v>0</v>
      </c>
      <c r="J19" s="36">
        <f t="shared" si="1"/>
        <v>0</v>
      </c>
      <c r="K19" s="36">
        <f t="shared" si="1"/>
        <v>113</v>
      </c>
      <c r="L19" s="37">
        <f>SUM(L7:L18)</f>
        <v>11570.86</v>
      </c>
      <c r="M19" s="38">
        <f t="shared" si="1"/>
        <v>30511</v>
      </c>
      <c r="N19" s="35">
        <f t="shared" si="1"/>
        <v>39</v>
      </c>
      <c r="O19" s="36">
        <f t="shared" si="1"/>
        <v>278</v>
      </c>
      <c r="P19" s="36">
        <f t="shared" si="1"/>
        <v>343</v>
      </c>
      <c r="Q19" s="36">
        <f t="shared" si="1"/>
        <v>621</v>
      </c>
      <c r="R19" s="39">
        <f t="shared" si="1"/>
        <v>57681.36</v>
      </c>
      <c r="S19" s="39">
        <f t="shared" si="1"/>
        <v>121908.84000000001</v>
      </c>
      <c r="T19" s="39">
        <f t="shared" si="1"/>
        <v>109580.83</v>
      </c>
      <c r="U19" s="40">
        <f t="shared" si="1"/>
        <v>372052</v>
      </c>
    </row>
  </sheetData>
  <mergeCells count="22">
    <mergeCell ref="A1:U1"/>
    <mergeCell ref="A4:A6"/>
    <mergeCell ref="B4:B6"/>
    <mergeCell ref="C4:K4"/>
    <mergeCell ref="L4:L6"/>
    <mergeCell ref="S4:S6"/>
    <mergeCell ref="C5:C6"/>
    <mergeCell ref="E5:J5"/>
    <mergeCell ref="A2:U2"/>
    <mergeCell ref="M4:M6"/>
    <mergeCell ref="B3:M3"/>
    <mergeCell ref="N3:U3"/>
    <mergeCell ref="N4:N6"/>
    <mergeCell ref="O4:Q4"/>
    <mergeCell ref="T4:T6"/>
    <mergeCell ref="U4:U6"/>
    <mergeCell ref="P5:P6"/>
    <mergeCell ref="Q5:Q6"/>
    <mergeCell ref="K5:K6"/>
    <mergeCell ref="D5:D6"/>
    <mergeCell ref="R4:R6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V18"/>
  <sheetViews>
    <sheetView tabSelected="1" workbookViewId="0" topLeftCell="A1">
      <selection activeCell="L17" sqref="L17"/>
    </sheetView>
  </sheetViews>
  <sheetFormatPr defaultColWidth="9.00390625" defaultRowHeight="16.5"/>
  <cols>
    <col min="1" max="1" width="5.75390625" style="0" customWidth="1"/>
    <col min="2" max="5" width="5.375" style="0" customWidth="1"/>
    <col min="6" max="6" width="6.875" style="0" customWidth="1"/>
    <col min="7" max="7" width="7.125" style="0" customWidth="1"/>
    <col min="8" max="8" width="7.00390625" style="0" customWidth="1"/>
    <col min="9" max="10" width="4.75390625" style="0" customWidth="1"/>
    <col min="11" max="11" width="7.75390625" style="0" customWidth="1"/>
    <col min="12" max="12" width="11.125" style="0" customWidth="1"/>
    <col min="13" max="13" width="11.375" style="0" customWidth="1"/>
    <col min="14" max="14" width="5.375" style="0" customWidth="1"/>
    <col min="15" max="15" width="6.75390625" style="0" customWidth="1"/>
    <col min="16" max="16" width="7.125" style="0" customWidth="1"/>
    <col min="17" max="17" width="7.25390625" style="0" customWidth="1"/>
    <col min="18" max="18" width="11.875" style="0" customWidth="1"/>
    <col min="19" max="19" width="12.375" style="0" customWidth="1"/>
    <col min="20" max="20" width="12.125" style="0" customWidth="1"/>
    <col min="21" max="21" width="11.625" style="0" customWidth="1"/>
  </cols>
  <sheetData>
    <row r="1" spans="1:21" ht="33.75" customHeight="1">
      <c r="A1" s="128" t="s">
        <v>139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8.5" customHeight="1" thickBot="1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30" customHeight="1" thickBot="1">
      <c r="A3" s="11" t="s">
        <v>35</v>
      </c>
      <c r="B3" s="140" t="s">
        <v>36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3" t="s">
        <v>37</v>
      </c>
      <c r="O3" s="144"/>
      <c r="P3" s="144"/>
      <c r="Q3" s="144"/>
      <c r="R3" s="144"/>
      <c r="S3" s="144"/>
      <c r="T3" s="144"/>
      <c r="U3" s="145"/>
    </row>
    <row r="4" spans="1:21" ht="21.75" customHeight="1">
      <c r="A4" s="181" t="s">
        <v>114</v>
      </c>
      <c r="B4" s="147" t="s">
        <v>95</v>
      </c>
      <c r="C4" s="148" t="s">
        <v>96</v>
      </c>
      <c r="D4" s="148"/>
      <c r="E4" s="148"/>
      <c r="F4" s="148"/>
      <c r="G4" s="148"/>
      <c r="H4" s="148"/>
      <c r="I4" s="148"/>
      <c r="J4" s="148"/>
      <c r="K4" s="149"/>
      <c r="L4" s="150" t="s">
        <v>113</v>
      </c>
      <c r="M4" s="151" t="s">
        <v>98</v>
      </c>
      <c r="N4" s="122" t="s">
        <v>95</v>
      </c>
      <c r="O4" s="148" t="s">
        <v>96</v>
      </c>
      <c r="P4" s="148"/>
      <c r="Q4" s="148"/>
      <c r="R4" s="150" t="s">
        <v>115</v>
      </c>
      <c r="S4" s="150" t="s">
        <v>99</v>
      </c>
      <c r="T4" s="153" t="s">
        <v>113</v>
      </c>
      <c r="U4" s="152" t="s">
        <v>100</v>
      </c>
    </row>
    <row r="5" spans="1:21" ht="21.75" customHeight="1">
      <c r="A5" s="182"/>
      <c r="B5" s="121"/>
      <c r="C5" s="115" t="s">
        <v>101</v>
      </c>
      <c r="D5" s="126" t="s">
        <v>102</v>
      </c>
      <c r="E5" s="123" t="s">
        <v>103</v>
      </c>
      <c r="F5" s="138"/>
      <c r="G5" s="138"/>
      <c r="H5" s="138"/>
      <c r="I5" s="138"/>
      <c r="J5" s="139"/>
      <c r="K5" s="115" t="s">
        <v>104</v>
      </c>
      <c r="L5" s="112"/>
      <c r="M5" s="116"/>
      <c r="N5" s="134"/>
      <c r="O5" s="115" t="s">
        <v>101</v>
      </c>
      <c r="P5" s="115" t="s">
        <v>105</v>
      </c>
      <c r="Q5" s="115" t="s">
        <v>104</v>
      </c>
      <c r="R5" s="112"/>
      <c r="S5" s="112"/>
      <c r="T5" s="154"/>
      <c r="U5" s="113"/>
    </row>
    <row r="6" spans="1:21" ht="21.75" customHeight="1">
      <c r="A6" s="183"/>
      <c r="B6" s="122"/>
      <c r="C6" s="115"/>
      <c r="D6" s="127"/>
      <c r="E6" s="8" t="s">
        <v>106</v>
      </c>
      <c r="F6" s="8" t="s">
        <v>107</v>
      </c>
      <c r="G6" s="8" t="s">
        <v>108</v>
      </c>
      <c r="H6" s="8" t="s">
        <v>109</v>
      </c>
      <c r="I6" s="8" t="s">
        <v>110</v>
      </c>
      <c r="J6" s="15" t="s">
        <v>111</v>
      </c>
      <c r="K6" s="115"/>
      <c r="L6" s="112"/>
      <c r="M6" s="116"/>
      <c r="N6" s="134"/>
      <c r="O6" s="115"/>
      <c r="P6" s="115"/>
      <c r="Q6" s="115"/>
      <c r="R6" s="112"/>
      <c r="S6" s="112"/>
      <c r="T6" s="150"/>
      <c r="U6" s="113"/>
    </row>
    <row r="7" spans="1:22" ht="33" customHeight="1">
      <c r="A7" s="10" t="s">
        <v>140</v>
      </c>
      <c r="B7" s="30">
        <f>'楠梓'!B19</f>
        <v>2</v>
      </c>
      <c r="C7" s="26">
        <f>'楠梓'!C19</f>
        <v>2</v>
      </c>
      <c r="D7" s="26">
        <f>'楠梓'!D19</f>
        <v>0</v>
      </c>
      <c r="E7" s="26">
        <f>'楠梓'!E19</f>
        <v>97</v>
      </c>
      <c r="F7" s="26">
        <f>'楠梓'!F19</f>
        <v>28</v>
      </c>
      <c r="G7" s="26">
        <f>'楠梓'!G19</f>
        <v>39</v>
      </c>
      <c r="H7" s="26">
        <f>'楠梓'!H19</f>
        <v>5</v>
      </c>
      <c r="I7" s="26">
        <f>'楠梓'!I19</f>
        <v>0</v>
      </c>
      <c r="J7" s="26">
        <f>'楠梓'!J19</f>
        <v>0</v>
      </c>
      <c r="K7" s="26">
        <f>'楠梓'!K19</f>
        <v>171</v>
      </c>
      <c r="L7" s="31">
        <f>'楠梓'!L19</f>
        <v>13184.310000000001</v>
      </c>
      <c r="M7" s="51">
        <f>'楠梓'!M19</f>
        <v>35000</v>
      </c>
      <c r="N7" s="30">
        <f>'楠梓'!N19</f>
        <v>98</v>
      </c>
      <c r="O7" s="26">
        <f>'楠梓'!O19</f>
        <v>254</v>
      </c>
      <c r="P7" s="93">
        <f>'楠梓'!P19</f>
        <v>1588</v>
      </c>
      <c r="Q7" s="93">
        <f>'楠梓'!Q19</f>
        <v>1842</v>
      </c>
      <c r="R7" s="27">
        <f>'楠梓'!R19</f>
        <v>170072.87999999998</v>
      </c>
      <c r="S7" s="27">
        <f>'楠梓'!S19</f>
        <v>337380.40599999996</v>
      </c>
      <c r="T7" s="27">
        <f>'楠梓'!T19</f>
        <v>297955.29000000004</v>
      </c>
      <c r="U7" s="29">
        <f>'楠梓'!U19</f>
        <v>1126220</v>
      </c>
      <c r="V7" s="2"/>
    </row>
    <row r="8" spans="1:22" ht="33" customHeight="1">
      <c r="A8" s="10" t="s">
        <v>141</v>
      </c>
      <c r="B8" s="30">
        <f>'左營'!B19</f>
        <v>8</v>
      </c>
      <c r="C8" s="26">
        <f>'左營'!C19</f>
        <v>15</v>
      </c>
      <c r="D8" s="26">
        <f>'左營'!D19</f>
        <v>0</v>
      </c>
      <c r="E8" s="26">
        <f>'左營'!E19</f>
        <v>1</v>
      </c>
      <c r="F8" s="26">
        <f>'左營'!F19</f>
        <v>372</v>
      </c>
      <c r="G8" s="26">
        <f>'左營'!G19</f>
        <v>349</v>
      </c>
      <c r="H8" s="26">
        <f>'左營'!H19</f>
        <v>69</v>
      </c>
      <c r="I8" s="26">
        <f>'左營'!I19</f>
        <v>0</v>
      </c>
      <c r="J8" s="26">
        <f>'左營'!J19</f>
        <v>3</v>
      </c>
      <c r="K8" s="78">
        <f>'左營'!K19</f>
        <v>809</v>
      </c>
      <c r="L8" s="27">
        <f>'左營'!L19</f>
        <v>89838.04999999999</v>
      </c>
      <c r="M8" s="79">
        <f>'左營'!M19</f>
        <v>257694</v>
      </c>
      <c r="N8" s="30">
        <f>'左營'!N19</f>
        <v>73</v>
      </c>
      <c r="O8" s="26">
        <f>'左營'!O19</f>
        <v>231</v>
      </c>
      <c r="P8" s="26">
        <f>'左營'!P19</f>
        <v>362</v>
      </c>
      <c r="Q8" s="26">
        <f>'左營'!Q19</f>
        <v>593</v>
      </c>
      <c r="R8" s="27">
        <f>'左營'!R19</f>
        <v>57666.280000000006</v>
      </c>
      <c r="S8" s="27">
        <f>'左營'!S19</f>
        <v>136983.18999999997</v>
      </c>
      <c r="T8" s="27">
        <f>'左營'!T19</f>
        <v>122243.19</v>
      </c>
      <c r="U8" s="29">
        <f>'左營'!U19</f>
        <v>583243</v>
      </c>
      <c r="V8" s="2"/>
    </row>
    <row r="9" spans="1:22" ht="33" customHeight="1">
      <c r="A9" s="10" t="s">
        <v>142</v>
      </c>
      <c r="B9" s="30">
        <f>'鼓山'!B19</f>
        <v>34</v>
      </c>
      <c r="C9" s="26">
        <f>'鼓山'!C19</f>
        <v>100</v>
      </c>
      <c r="D9" s="26">
        <f>'鼓山'!D19</f>
        <v>10</v>
      </c>
      <c r="E9" s="26">
        <f>'鼓山'!E19</f>
        <v>2</v>
      </c>
      <c r="F9" s="93">
        <f>'鼓山'!F19</f>
        <v>1303</v>
      </c>
      <c r="G9" s="93">
        <f>'鼓山'!G19</f>
        <v>2321</v>
      </c>
      <c r="H9" s="93">
        <f>'鼓山'!H19</f>
        <v>1197</v>
      </c>
      <c r="I9" s="26">
        <f>'鼓山'!I19</f>
        <v>13</v>
      </c>
      <c r="J9" s="26">
        <f>'鼓山'!J19</f>
        <v>41</v>
      </c>
      <c r="K9" s="80">
        <f>'鼓山'!K19</f>
        <v>4987</v>
      </c>
      <c r="L9" s="27">
        <f>'鼓山'!L19</f>
        <v>683695.2000000001</v>
      </c>
      <c r="M9" s="79">
        <f>'鼓山'!M19</f>
        <v>2244344</v>
      </c>
      <c r="N9" s="30">
        <f>'鼓山'!N19</f>
        <v>27</v>
      </c>
      <c r="O9" s="26">
        <f>'鼓山'!O19</f>
        <v>152</v>
      </c>
      <c r="P9" s="26">
        <f>'鼓山'!P19</f>
        <v>305</v>
      </c>
      <c r="Q9" s="26">
        <f>'鼓山'!Q19</f>
        <v>457</v>
      </c>
      <c r="R9" s="27">
        <f>'鼓山'!R19</f>
        <v>39640.60999999999</v>
      </c>
      <c r="S9" s="27">
        <f>'鼓山'!S19</f>
        <v>102968.12</v>
      </c>
      <c r="T9" s="27">
        <f>'鼓山'!T19</f>
        <v>93716.18</v>
      </c>
      <c r="U9" s="29">
        <f>'鼓山'!U19</f>
        <v>410900</v>
      </c>
      <c r="V9" s="2"/>
    </row>
    <row r="10" spans="1:256" s="21" customFormat="1" ht="33" customHeight="1">
      <c r="A10" s="184" t="s">
        <v>143</v>
      </c>
      <c r="B10" s="81">
        <f>'三民'!B18</f>
        <v>1</v>
      </c>
      <c r="C10" s="97">
        <f>'三民'!C18</f>
        <v>0</v>
      </c>
      <c r="D10" s="97">
        <f>'三民'!D18</f>
        <v>0</v>
      </c>
      <c r="E10" s="97">
        <f>'三民'!E18</f>
        <v>0</v>
      </c>
      <c r="F10" s="97">
        <f>'三民'!F18</f>
        <v>72</v>
      </c>
      <c r="G10" s="97">
        <f>'三民'!G18</f>
        <v>72</v>
      </c>
      <c r="H10" s="97">
        <f>'三民'!H18</f>
        <v>12</v>
      </c>
      <c r="I10" s="97">
        <f>'三民'!I18</f>
        <v>0</v>
      </c>
      <c r="J10" s="97">
        <f>'三民'!J18</f>
        <v>15</v>
      </c>
      <c r="K10" s="97">
        <f>'三民'!K18</f>
        <v>171</v>
      </c>
      <c r="L10" s="98">
        <f>'三民'!L18</f>
        <v>17322.62</v>
      </c>
      <c r="M10" s="96">
        <f>'三民'!M18</f>
        <v>55000</v>
      </c>
      <c r="N10" s="81">
        <f>'三民'!N20-N11</f>
        <v>28</v>
      </c>
      <c r="O10" s="59">
        <f>'三民'!O20-O11</f>
        <v>232</v>
      </c>
      <c r="P10" s="59">
        <f>'三民'!P20-P11</f>
        <v>231</v>
      </c>
      <c r="Q10" s="59">
        <f>'三民'!Q20-Q11</f>
        <v>463</v>
      </c>
      <c r="R10" s="82">
        <f>'三民'!R20-R11</f>
        <v>39994.810000000005</v>
      </c>
      <c r="S10" s="82">
        <f>'三民'!S20-S11</f>
        <v>102542.36</v>
      </c>
      <c r="T10" s="82">
        <f>'三民'!T20-T11</f>
        <v>91304.48</v>
      </c>
      <c r="U10" s="83">
        <f>'三民'!U20-U11</f>
        <v>404714</v>
      </c>
      <c r="V10" s="22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2" s="23" customFormat="1" ht="33" customHeight="1">
      <c r="A11" s="185"/>
      <c r="B11" s="84">
        <f>'三民'!B12</f>
        <v>1</v>
      </c>
      <c r="C11" s="64">
        <f>'三民'!C12</f>
        <v>4</v>
      </c>
      <c r="D11" s="64">
        <f>'三民'!D12</f>
        <v>0</v>
      </c>
      <c r="E11" s="64">
        <f>'三民'!E12</f>
        <v>0</v>
      </c>
      <c r="F11" s="64">
        <f>'三民'!F12</f>
        <v>48</v>
      </c>
      <c r="G11" s="64">
        <f>'三民'!G12</f>
        <v>26</v>
      </c>
      <c r="H11" s="64">
        <f>'三民'!H12</f>
        <v>72</v>
      </c>
      <c r="I11" s="64">
        <f>'三民'!I12</f>
        <v>0</v>
      </c>
      <c r="J11" s="64">
        <f>'三民'!J12</f>
        <v>0</v>
      </c>
      <c r="K11" s="85">
        <f>SUM(C11:J11)</f>
        <v>150</v>
      </c>
      <c r="L11" s="86">
        <f>'三民'!L12</f>
        <v>19216.58</v>
      </c>
      <c r="M11" s="92" t="s">
        <v>150</v>
      </c>
      <c r="N11" s="84">
        <v>1</v>
      </c>
      <c r="O11" s="64">
        <v>28</v>
      </c>
      <c r="P11" s="64">
        <v>34</v>
      </c>
      <c r="Q11" s="64">
        <f>O11+P11</f>
        <v>62</v>
      </c>
      <c r="R11" s="65">
        <v>5306.88</v>
      </c>
      <c r="S11" s="65">
        <v>14256.94</v>
      </c>
      <c r="T11" s="65">
        <v>13212.94</v>
      </c>
      <c r="U11" s="67">
        <v>91405</v>
      </c>
      <c r="V11" s="24"/>
    </row>
    <row r="12" spans="1:22" ht="33" customHeight="1">
      <c r="A12" s="10" t="s">
        <v>144</v>
      </c>
      <c r="B12" s="30">
        <f>'鹽埕'!B19</f>
        <v>0</v>
      </c>
      <c r="C12" s="26">
        <f>'鹽埕'!C19</f>
        <v>0</v>
      </c>
      <c r="D12" s="26">
        <f>'鹽埕'!D19</f>
        <v>0</v>
      </c>
      <c r="E12" s="26">
        <f>'鹽埕'!E19</f>
        <v>0</v>
      </c>
      <c r="F12" s="26">
        <f>'鹽埕'!F19</f>
        <v>0</v>
      </c>
      <c r="G12" s="26">
        <f>'鹽埕'!G19</f>
        <v>0</v>
      </c>
      <c r="H12" s="26">
        <f>'鹽埕'!H19</f>
        <v>0</v>
      </c>
      <c r="I12" s="26">
        <f>'鹽埕'!I19</f>
        <v>0</v>
      </c>
      <c r="J12" s="26">
        <f>'鹽埕'!J19</f>
        <v>0</v>
      </c>
      <c r="K12" s="78">
        <f>'鹽埕'!K19</f>
        <v>0</v>
      </c>
      <c r="L12" s="99">
        <f>'鹽埕'!L19</f>
        <v>0</v>
      </c>
      <c r="M12" s="101">
        <f>'鹽埕'!M19</f>
        <v>0</v>
      </c>
      <c r="N12" s="77">
        <f>'鹽埕'!N19</f>
        <v>0</v>
      </c>
      <c r="O12" s="26">
        <f>'鹽埕'!O19</f>
        <v>0</v>
      </c>
      <c r="P12" s="26">
        <f>'鹽埕'!P19</f>
        <v>0</v>
      </c>
      <c r="Q12" s="26">
        <f>'鹽埕'!Q19</f>
        <v>0</v>
      </c>
      <c r="R12" s="99">
        <f>'鹽埕'!R19</f>
        <v>0</v>
      </c>
      <c r="S12" s="99">
        <f>'鹽埕'!S19</f>
        <v>0</v>
      </c>
      <c r="T12" s="99">
        <f>'鹽埕'!T19</f>
        <v>0</v>
      </c>
      <c r="U12" s="102">
        <f>'鹽埕'!U19</f>
        <v>0</v>
      </c>
      <c r="V12" s="2"/>
    </row>
    <row r="13" spans="1:22" ht="33" customHeight="1">
      <c r="A13" s="10" t="s">
        <v>145</v>
      </c>
      <c r="B13" s="30">
        <f>'前金'!B12</f>
        <v>1</v>
      </c>
      <c r="C13" s="26">
        <f>'前金'!C12</f>
        <v>0</v>
      </c>
      <c r="D13" s="26">
        <f>'前金'!D12</f>
        <v>0</v>
      </c>
      <c r="E13" s="26">
        <f>'前金'!E12</f>
        <v>0</v>
      </c>
      <c r="F13" s="26">
        <f>'前金'!F12</f>
        <v>36</v>
      </c>
      <c r="G13" s="26">
        <f>'前金'!G12</f>
        <v>0</v>
      </c>
      <c r="H13" s="26">
        <f>'前金'!H12</f>
        <v>0</v>
      </c>
      <c r="I13" s="26">
        <f>'前金'!I12</f>
        <v>0</v>
      </c>
      <c r="J13" s="26">
        <f>'前金'!J12</f>
        <v>0</v>
      </c>
      <c r="K13" s="78">
        <f>'前金'!K12</f>
        <v>36</v>
      </c>
      <c r="L13" s="27">
        <f>'前金'!L12</f>
        <v>2741.25</v>
      </c>
      <c r="M13" s="87">
        <f>'前金'!M12</f>
        <v>10000</v>
      </c>
      <c r="N13" s="30">
        <f>'前金'!N19</f>
        <v>0</v>
      </c>
      <c r="O13" s="26">
        <f>'前金'!O19</f>
        <v>0</v>
      </c>
      <c r="P13" s="26">
        <f>'前金'!P19</f>
        <v>0</v>
      </c>
      <c r="Q13" s="26">
        <f>'前金'!Q19</f>
        <v>0</v>
      </c>
      <c r="R13" s="99">
        <f>'前金'!R19</f>
        <v>0</v>
      </c>
      <c r="S13" s="99">
        <f>'前金'!S19</f>
        <v>0</v>
      </c>
      <c r="T13" s="99">
        <f>'前金'!T19</f>
        <v>0</v>
      </c>
      <c r="U13" s="102">
        <f>'前金'!U19</f>
        <v>0</v>
      </c>
      <c r="V13" s="2"/>
    </row>
    <row r="14" spans="1:22" ht="33" customHeight="1">
      <c r="A14" s="10" t="s">
        <v>146</v>
      </c>
      <c r="B14" s="30">
        <f>'新興'!B19</f>
        <v>1</v>
      </c>
      <c r="C14" s="26">
        <f>'新興'!C19</f>
        <v>2</v>
      </c>
      <c r="D14" s="26">
        <f>'新興'!D19</f>
        <v>0</v>
      </c>
      <c r="E14" s="26">
        <f>'新興'!E19</f>
        <v>87</v>
      </c>
      <c r="F14" s="26">
        <f>'新興'!F19</f>
        <v>0</v>
      </c>
      <c r="G14" s="26">
        <f>'新興'!G19</f>
        <v>0</v>
      </c>
      <c r="H14" s="26">
        <f>'新興'!H19</f>
        <v>0</v>
      </c>
      <c r="I14" s="26">
        <f>'新興'!I19</f>
        <v>0</v>
      </c>
      <c r="J14" s="26">
        <f>'新興'!J19</f>
        <v>0</v>
      </c>
      <c r="K14" s="78">
        <f>'新興'!K19</f>
        <v>89</v>
      </c>
      <c r="L14" s="94">
        <f>'新興'!L19</f>
        <v>3556.69</v>
      </c>
      <c r="M14" s="51">
        <f>'新興'!M19</f>
        <v>18000</v>
      </c>
      <c r="N14" s="30">
        <f>'新興'!N19</f>
        <v>1</v>
      </c>
      <c r="O14" s="26">
        <f>'新興'!O19</f>
        <v>2</v>
      </c>
      <c r="P14" s="26">
        <f>'新興'!P19</f>
        <v>2</v>
      </c>
      <c r="Q14" s="26">
        <f>'新興'!Q19</f>
        <v>4</v>
      </c>
      <c r="R14" s="94">
        <f>'新興'!R19</f>
        <v>327</v>
      </c>
      <c r="S14" s="94">
        <f>'新興'!S19</f>
        <v>861.52</v>
      </c>
      <c r="T14" s="94">
        <f>'新興'!T19</f>
        <v>773.6</v>
      </c>
      <c r="U14" s="95">
        <f>'新興'!U19</f>
        <v>3500</v>
      </c>
      <c r="V14" s="2"/>
    </row>
    <row r="15" spans="1:22" ht="33" customHeight="1">
      <c r="A15" s="10" t="s">
        <v>147</v>
      </c>
      <c r="B15" s="30">
        <f>'苓雅'!B19</f>
        <v>0</v>
      </c>
      <c r="C15" s="26">
        <f>'苓雅'!C19</f>
        <v>0</v>
      </c>
      <c r="D15" s="26">
        <f>'苓雅'!D19</f>
        <v>0</v>
      </c>
      <c r="E15" s="26">
        <f>'苓雅'!E19</f>
        <v>0</v>
      </c>
      <c r="F15" s="26">
        <f>'苓雅'!F19</f>
        <v>0</v>
      </c>
      <c r="G15" s="26">
        <f>'苓雅'!G19</f>
        <v>0</v>
      </c>
      <c r="H15" s="26">
        <f>'苓雅'!H19</f>
        <v>0</v>
      </c>
      <c r="I15" s="26">
        <f>'苓雅'!I19</f>
        <v>0</v>
      </c>
      <c r="J15" s="26">
        <f>'苓雅'!J19</f>
        <v>0</v>
      </c>
      <c r="K15" s="99">
        <f>'苓雅'!K19</f>
        <v>0</v>
      </c>
      <c r="L15" s="99">
        <f>'苓雅'!L19</f>
        <v>0</v>
      </c>
      <c r="M15" s="100">
        <f>'苓雅'!M19</f>
        <v>0</v>
      </c>
      <c r="N15" s="30">
        <f>'苓雅'!N19</f>
        <v>8</v>
      </c>
      <c r="O15" s="26">
        <f>'苓雅'!O19</f>
        <v>8</v>
      </c>
      <c r="P15" s="26">
        <f>'苓雅'!P19</f>
        <v>21</v>
      </c>
      <c r="Q15" s="26">
        <f>'苓雅'!Q19</f>
        <v>29</v>
      </c>
      <c r="R15" s="27">
        <f>'苓雅'!R19</f>
        <v>2966</v>
      </c>
      <c r="S15" s="27">
        <f>'苓雅'!S19</f>
        <v>7563.4800000000005</v>
      </c>
      <c r="T15" s="27">
        <f>'苓雅'!T19</f>
        <v>6738.790000000001</v>
      </c>
      <c r="U15" s="29">
        <f>'苓雅'!U19</f>
        <v>37348</v>
      </c>
      <c r="V15" s="1"/>
    </row>
    <row r="16" spans="1:22" ht="33" customHeight="1">
      <c r="A16" s="10" t="s">
        <v>148</v>
      </c>
      <c r="B16" s="30">
        <f>'前鎮'!B19</f>
        <v>3</v>
      </c>
      <c r="C16" s="26">
        <f>'前鎮'!C19</f>
        <v>5</v>
      </c>
      <c r="D16" s="26">
        <f>'前鎮'!D19</f>
        <v>0</v>
      </c>
      <c r="E16" s="26">
        <f>'前鎮'!E19</f>
        <v>0</v>
      </c>
      <c r="F16" s="26">
        <f>'前鎮'!F19</f>
        <v>154</v>
      </c>
      <c r="G16" s="26">
        <f>'前鎮'!G19</f>
        <v>160</v>
      </c>
      <c r="H16" s="26">
        <f>'前鎮'!H19</f>
        <v>41</v>
      </c>
      <c r="I16" s="26">
        <f>'前鎮'!I19</f>
        <v>2</v>
      </c>
      <c r="J16" s="26">
        <f>'前鎮'!J19</f>
        <v>6</v>
      </c>
      <c r="K16" s="78">
        <f>'前鎮'!K19</f>
        <v>368</v>
      </c>
      <c r="L16" s="27">
        <f>'前鎮'!L19</f>
        <v>40285.01</v>
      </c>
      <c r="M16" s="87">
        <f>'前鎮'!M19</f>
        <v>158361</v>
      </c>
      <c r="N16" s="30">
        <f>'前鎮'!N19</f>
        <v>15</v>
      </c>
      <c r="O16" s="26">
        <f>'前鎮'!O19</f>
        <v>57</v>
      </c>
      <c r="P16" s="26">
        <f>'前鎮'!P19</f>
        <v>144</v>
      </c>
      <c r="Q16" s="26">
        <f>'前鎮'!Q19</f>
        <v>201</v>
      </c>
      <c r="R16" s="27">
        <f>'前鎮'!R19</f>
        <v>15596.83</v>
      </c>
      <c r="S16" s="27">
        <f>'前鎮'!S19</f>
        <v>38633.47</v>
      </c>
      <c r="T16" s="27">
        <f>'前鎮'!T19</f>
        <v>34602.97</v>
      </c>
      <c r="U16" s="29">
        <f>'前鎮'!U19</f>
        <v>155260</v>
      </c>
      <c r="V16" s="2"/>
    </row>
    <row r="17" spans="1:22" ht="33" customHeight="1">
      <c r="A17" s="10" t="s">
        <v>149</v>
      </c>
      <c r="B17" s="30">
        <f>'小港'!B19</f>
        <v>2</v>
      </c>
      <c r="C17" s="26">
        <f>'小港'!C19</f>
        <v>0</v>
      </c>
      <c r="D17" s="26">
        <f>'小港'!D19</f>
        <v>0</v>
      </c>
      <c r="E17" s="26">
        <f>'小港'!E19</f>
        <v>0</v>
      </c>
      <c r="F17" s="26">
        <f>'小港'!F19</f>
        <v>22</v>
      </c>
      <c r="G17" s="26">
        <f>'小港'!G19</f>
        <v>90</v>
      </c>
      <c r="H17" s="26">
        <f>'小港'!H19</f>
        <v>1</v>
      </c>
      <c r="I17" s="26">
        <f>'小港'!I19</f>
        <v>0</v>
      </c>
      <c r="J17" s="26">
        <f>'小港'!J19</f>
        <v>0</v>
      </c>
      <c r="K17" s="78">
        <f>'小港'!K19</f>
        <v>113</v>
      </c>
      <c r="L17" s="31">
        <f>'小港'!L19</f>
        <v>11570.86</v>
      </c>
      <c r="M17" s="51">
        <f>'小港'!M19</f>
        <v>30511</v>
      </c>
      <c r="N17" s="30">
        <f>'小港'!N19:U19</f>
        <v>39</v>
      </c>
      <c r="O17" s="26">
        <f>'小港'!O19:V19</f>
        <v>278</v>
      </c>
      <c r="P17" s="26">
        <f>'小港'!P19:W19</f>
        <v>343</v>
      </c>
      <c r="Q17" s="26">
        <f>'小港'!Q19:X19</f>
        <v>621</v>
      </c>
      <c r="R17" s="27">
        <f>'小港'!R19:Y19</f>
        <v>57681.36</v>
      </c>
      <c r="S17" s="27">
        <f>'小港'!S19:Z19</f>
        <v>121908.84000000001</v>
      </c>
      <c r="T17" s="27">
        <f>'小港'!T19:AA19</f>
        <v>109580.83</v>
      </c>
      <c r="U17" s="29">
        <f>'小港'!U19:AB19</f>
        <v>372052</v>
      </c>
      <c r="V17" s="2"/>
    </row>
    <row r="18" spans="1:21" s="3" customFormat="1" ht="42" customHeight="1" thickBot="1">
      <c r="A18" s="5" t="s">
        <v>8</v>
      </c>
      <c r="B18" s="35">
        <f aca="true" t="shared" si="0" ref="B18:T18">SUM(B7:B17)</f>
        <v>53</v>
      </c>
      <c r="C18" s="36">
        <f t="shared" si="0"/>
        <v>128</v>
      </c>
      <c r="D18" s="36">
        <f t="shared" si="0"/>
        <v>10</v>
      </c>
      <c r="E18" s="36">
        <f t="shared" si="0"/>
        <v>187</v>
      </c>
      <c r="F18" s="88">
        <f t="shared" si="0"/>
        <v>2035</v>
      </c>
      <c r="G18" s="88">
        <f t="shared" si="0"/>
        <v>3057</v>
      </c>
      <c r="H18" s="88">
        <f t="shared" si="0"/>
        <v>1397</v>
      </c>
      <c r="I18" s="36">
        <f t="shared" si="0"/>
        <v>15</v>
      </c>
      <c r="J18" s="36">
        <f t="shared" si="0"/>
        <v>65</v>
      </c>
      <c r="K18" s="89">
        <f t="shared" si="0"/>
        <v>6894</v>
      </c>
      <c r="L18" s="44">
        <f t="shared" si="0"/>
        <v>881410.57</v>
      </c>
      <c r="M18" s="90">
        <f t="shared" si="0"/>
        <v>2808910</v>
      </c>
      <c r="N18" s="91">
        <f t="shared" si="0"/>
        <v>290</v>
      </c>
      <c r="O18" s="55">
        <f t="shared" si="0"/>
        <v>1242</v>
      </c>
      <c r="P18" s="55">
        <f t="shared" si="0"/>
        <v>3030</v>
      </c>
      <c r="Q18" s="55">
        <f t="shared" si="0"/>
        <v>4272</v>
      </c>
      <c r="R18" s="44">
        <f t="shared" si="0"/>
        <v>389252.64999999997</v>
      </c>
      <c r="S18" s="44">
        <f t="shared" si="0"/>
        <v>863098.3259999998</v>
      </c>
      <c r="T18" s="44">
        <f t="shared" si="0"/>
        <v>770128.2699999999</v>
      </c>
      <c r="U18" s="45">
        <f>SUM(U7:U17)</f>
        <v>3184642</v>
      </c>
    </row>
  </sheetData>
  <mergeCells count="23">
    <mergeCell ref="A10:A11"/>
    <mergeCell ref="C5:C6"/>
    <mergeCell ref="E5:J5"/>
    <mergeCell ref="K5:K6"/>
    <mergeCell ref="U4:U6"/>
    <mergeCell ref="O4:Q4"/>
    <mergeCell ref="A2:U2"/>
    <mergeCell ref="O5:O6"/>
    <mergeCell ref="P5:P6"/>
    <mergeCell ref="Q5:Q6"/>
    <mergeCell ref="D5:D6"/>
    <mergeCell ref="B3:M3"/>
    <mergeCell ref="N3:U3"/>
    <mergeCell ref="A1:U1"/>
    <mergeCell ref="A4:A6"/>
    <mergeCell ref="B4:B6"/>
    <mergeCell ref="C4:K4"/>
    <mergeCell ref="L4:L6"/>
    <mergeCell ref="M4:M6"/>
    <mergeCell ref="N4:N6"/>
    <mergeCell ref="R4:R6"/>
    <mergeCell ref="S4:S6"/>
    <mergeCell ref="T4:T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8" r:id="rId1"/>
  <headerFooter alignWithMargins="0"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Y19"/>
  <sheetViews>
    <sheetView workbookViewId="0" topLeftCell="G9">
      <pane xSplit="14760" topLeftCell="V7" activePane="topLeft" state="split"/>
      <selection pane="topLeft" activeCell="V19" sqref="V19"/>
      <selection pane="topRight" activeCell="V6" sqref="V6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0.75390625" style="0" customWidth="1"/>
    <col min="13" max="13" width="9.75390625" style="0" customWidth="1"/>
    <col min="14" max="14" width="4.625" style="0" customWidth="1"/>
    <col min="15" max="17" width="5.75390625" style="0" customWidth="1"/>
    <col min="18" max="19" width="11.375" style="0" customWidth="1"/>
    <col min="20" max="20" width="11.00390625" style="0" customWidth="1"/>
    <col min="21" max="21" width="10.125" style="0" customWidth="1"/>
  </cols>
  <sheetData>
    <row r="1" spans="1:21" ht="34.5" customHeight="1">
      <c r="A1" s="128" t="s">
        <v>129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8.5" customHeight="1" thickBot="1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24.75" customHeight="1" thickBot="1">
      <c r="A3" s="11" t="s">
        <v>35</v>
      </c>
      <c r="B3" s="140" t="s">
        <v>36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3" t="s">
        <v>37</v>
      </c>
      <c r="O3" s="144"/>
      <c r="P3" s="144"/>
      <c r="Q3" s="144"/>
      <c r="R3" s="144"/>
      <c r="S3" s="144"/>
      <c r="T3" s="144"/>
      <c r="U3" s="145"/>
    </row>
    <row r="4" spans="1:21" ht="19.5" customHeight="1">
      <c r="A4" s="146" t="s">
        <v>38</v>
      </c>
      <c r="B4" s="147" t="s">
        <v>39</v>
      </c>
      <c r="C4" s="148" t="s">
        <v>40</v>
      </c>
      <c r="D4" s="148"/>
      <c r="E4" s="148"/>
      <c r="F4" s="148"/>
      <c r="G4" s="148"/>
      <c r="H4" s="148"/>
      <c r="I4" s="148"/>
      <c r="J4" s="148"/>
      <c r="K4" s="149"/>
      <c r="L4" s="150" t="s">
        <v>41</v>
      </c>
      <c r="M4" s="151" t="s">
        <v>42</v>
      </c>
      <c r="N4" s="122" t="s">
        <v>39</v>
      </c>
      <c r="O4" s="148" t="s">
        <v>40</v>
      </c>
      <c r="P4" s="148"/>
      <c r="Q4" s="148"/>
      <c r="R4" s="150" t="s">
        <v>43</v>
      </c>
      <c r="S4" s="150" t="s">
        <v>44</v>
      </c>
      <c r="T4" s="150" t="s">
        <v>41</v>
      </c>
      <c r="U4" s="152" t="s">
        <v>45</v>
      </c>
    </row>
    <row r="5" spans="1:21" ht="19.5" customHeight="1">
      <c r="A5" s="132"/>
      <c r="B5" s="121"/>
      <c r="C5" s="115" t="s">
        <v>46</v>
      </c>
      <c r="D5" s="126" t="s">
        <v>47</v>
      </c>
      <c r="E5" s="123" t="s">
        <v>48</v>
      </c>
      <c r="F5" s="138"/>
      <c r="G5" s="138"/>
      <c r="H5" s="138"/>
      <c r="I5" s="138"/>
      <c r="J5" s="139"/>
      <c r="K5" s="115" t="s">
        <v>49</v>
      </c>
      <c r="L5" s="112"/>
      <c r="M5" s="116"/>
      <c r="N5" s="134"/>
      <c r="O5" s="115" t="s">
        <v>46</v>
      </c>
      <c r="P5" s="115" t="s">
        <v>50</v>
      </c>
      <c r="Q5" s="115" t="s">
        <v>49</v>
      </c>
      <c r="R5" s="112"/>
      <c r="S5" s="112"/>
      <c r="T5" s="112"/>
      <c r="U5" s="113"/>
    </row>
    <row r="6" spans="1:21" ht="19.5" customHeight="1">
      <c r="A6" s="133"/>
      <c r="B6" s="122"/>
      <c r="C6" s="115"/>
      <c r="D6" s="127"/>
      <c r="E6" s="8" t="s">
        <v>51</v>
      </c>
      <c r="F6" s="8" t="s">
        <v>52</v>
      </c>
      <c r="G6" s="8" t="s">
        <v>53</v>
      </c>
      <c r="H6" s="8" t="s">
        <v>54</v>
      </c>
      <c r="I6" s="8" t="s">
        <v>55</v>
      </c>
      <c r="J6" s="9" t="s">
        <v>56</v>
      </c>
      <c r="K6" s="115"/>
      <c r="L6" s="112"/>
      <c r="M6" s="116"/>
      <c r="N6" s="134"/>
      <c r="O6" s="115"/>
      <c r="P6" s="115"/>
      <c r="Q6" s="115"/>
      <c r="R6" s="112"/>
      <c r="S6" s="112"/>
      <c r="T6" s="112"/>
      <c r="U6" s="113"/>
    </row>
    <row r="7" spans="1:25" ht="31.5" customHeight="1">
      <c r="A7" s="10" t="s">
        <v>116</v>
      </c>
      <c r="B7" s="25">
        <v>0</v>
      </c>
      <c r="C7" s="26"/>
      <c r="D7" s="26"/>
      <c r="E7" s="26"/>
      <c r="F7" s="26"/>
      <c r="G7" s="26"/>
      <c r="H7" s="26"/>
      <c r="I7" s="26"/>
      <c r="J7" s="26"/>
      <c r="K7" s="26"/>
      <c r="L7" s="27"/>
      <c r="M7" s="28">
        <v>0</v>
      </c>
      <c r="N7" s="25">
        <v>8</v>
      </c>
      <c r="O7" s="26">
        <v>27</v>
      </c>
      <c r="P7" s="26">
        <v>64</v>
      </c>
      <c r="Q7" s="26">
        <f aca="true" t="shared" si="0" ref="Q7:Q12">O7+P7</f>
        <v>91</v>
      </c>
      <c r="R7" s="46">
        <v>9009.41</v>
      </c>
      <c r="S7" s="27">
        <v>19027.87</v>
      </c>
      <c r="T7" s="27">
        <v>16853.88</v>
      </c>
      <c r="U7" s="29">
        <v>85293</v>
      </c>
      <c r="V7" s="2"/>
      <c r="Y7" s="18"/>
    </row>
    <row r="8" spans="1:22" ht="31.5" customHeight="1">
      <c r="A8" s="10" t="s">
        <v>117</v>
      </c>
      <c r="B8" s="25">
        <v>0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>
        <v>0</v>
      </c>
      <c r="N8" s="25">
        <v>3</v>
      </c>
      <c r="O8" s="26">
        <v>30</v>
      </c>
      <c r="P8" s="26">
        <v>6</v>
      </c>
      <c r="Q8" s="26">
        <f t="shared" si="0"/>
        <v>36</v>
      </c>
      <c r="R8" s="46">
        <v>3374.7</v>
      </c>
      <c r="S8" s="27">
        <v>7962.85</v>
      </c>
      <c r="T8" s="27">
        <v>7081.81</v>
      </c>
      <c r="U8" s="29">
        <v>35580</v>
      </c>
      <c r="V8" s="2"/>
    </row>
    <row r="9" spans="1:22" ht="31.5" customHeight="1">
      <c r="A9" s="10" t="s">
        <v>118</v>
      </c>
      <c r="B9" s="25">
        <v>1</v>
      </c>
      <c r="C9" s="26">
        <v>2</v>
      </c>
      <c r="D9" s="26">
        <v>0</v>
      </c>
      <c r="E9" s="26">
        <v>0</v>
      </c>
      <c r="F9" s="26">
        <v>86</v>
      </c>
      <c r="G9" s="26">
        <v>74</v>
      </c>
      <c r="H9" s="26">
        <v>0</v>
      </c>
      <c r="I9" s="26">
        <v>0</v>
      </c>
      <c r="J9" s="26">
        <v>1</v>
      </c>
      <c r="K9" s="26">
        <f>SUM(C9:J9)</f>
        <v>163</v>
      </c>
      <c r="L9" s="27">
        <v>18525.75</v>
      </c>
      <c r="M9" s="28">
        <v>56723</v>
      </c>
      <c r="N9" s="25">
        <v>5</v>
      </c>
      <c r="O9" s="26">
        <v>2</v>
      </c>
      <c r="P9" s="26">
        <v>41</v>
      </c>
      <c r="Q9" s="26">
        <f t="shared" si="0"/>
        <v>43</v>
      </c>
      <c r="R9" s="46">
        <v>3697.11</v>
      </c>
      <c r="S9" s="27">
        <v>9027.29</v>
      </c>
      <c r="T9" s="27">
        <v>7883.03</v>
      </c>
      <c r="U9" s="29">
        <v>33900</v>
      </c>
      <c r="V9" s="2"/>
    </row>
    <row r="10" spans="1:22" ht="31.5" customHeight="1">
      <c r="A10" s="10" t="s">
        <v>119</v>
      </c>
      <c r="B10" s="25">
        <v>1</v>
      </c>
      <c r="C10" s="26">
        <v>2</v>
      </c>
      <c r="D10" s="26">
        <v>0</v>
      </c>
      <c r="E10" s="26">
        <v>0</v>
      </c>
      <c r="F10" s="26">
        <v>19</v>
      </c>
      <c r="G10" s="26">
        <v>16</v>
      </c>
      <c r="H10" s="26">
        <v>0</v>
      </c>
      <c r="I10" s="26">
        <v>0</v>
      </c>
      <c r="J10" s="26">
        <v>0</v>
      </c>
      <c r="K10" s="26">
        <f>SUM(C10:J10)</f>
        <v>37</v>
      </c>
      <c r="L10" s="27">
        <v>3729.36</v>
      </c>
      <c r="M10" s="28">
        <v>16000</v>
      </c>
      <c r="N10" s="25">
        <v>7</v>
      </c>
      <c r="O10" s="26">
        <v>25</v>
      </c>
      <c r="P10" s="26">
        <v>22</v>
      </c>
      <c r="Q10" s="26">
        <f t="shared" si="0"/>
        <v>47</v>
      </c>
      <c r="R10" s="46">
        <v>4724.72</v>
      </c>
      <c r="S10" s="27">
        <v>10579.89</v>
      </c>
      <c r="T10" s="27">
        <v>9413.76</v>
      </c>
      <c r="U10" s="29">
        <v>42924</v>
      </c>
      <c r="V10" s="2"/>
    </row>
    <row r="11" spans="1:22" ht="31.5" customHeight="1">
      <c r="A11" s="10" t="s">
        <v>120</v>
      </c>
      <c r="B11" s="25">
        <v>0</v>
      </c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8">
        <v>0</v>
      </c>
      <c r="N11" s="25">
        <v>2</v>
      </c>
      <c r="O11" s="26">
        <v>9</v>
      </c>
      <c r="P11" s="26">
        <v>8</v>
      </c>
      <c r="Q11" s="26">
        <f t="shared" si="0"/>
        <v>17</v>
      </c>
      <c r="R11" s="46">
        <v>1661.74</v>
      </c>
      <c r="S11" s="27">
        <v>4515.89</v>
      </c>
      <c r="T11" s="27">
        <v>4009.66</v>
      </c>
      <c r="U11" s="29">
        <v>15500</v>
      </c>
      <c r="V11" s="2"/>
    </row>
    <row r="12" spans="1:22" ht="31.5" customHeight="1">
      <c r="A12" s="10" t="s">
        <v>121</v>
      </c>
      <c r="B12" s="25">
        <v>0</v>
      </c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8">
        <v>0</v>
      </c>
      <c r="N12" s="25">
        <v>6</v>
      </c>
      <c r="O12" s="26">
        <v>5</v>
      </c>
      <c r="P12" s="26">
        <v>67</v>
      </c>
      <c r="Q12" s="26">
        <f t="shared" si="0"/>
        <v>72</v>
      </c>
      <c r="R12" s="46">
        <v>6657.59</v>
      </c>
      <c r="S12" s="27">
        <v>14933.33</v>
      </c>
      <c r="T12" s="27">
        <v>13366.56</v>
      </c>
      <c r="U12" s="29">
        <v>65580</v>
      </c>
      <c r="V12" s="2"/>
    </row>
    <row r="13" spans="1:22" ht="31.5" customHeight="1">
      <c r="A13" s="10" t="s">
        <v>122</v>
      </c>
      <c r="B13" s="25">
        <v>0</v>
      </c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8">
        <v>0</v>
      </c>
      <c r="N13" s="30">
        <f>'[1]7月'!R$20</f>
        <v>4</v>
      </c>
      <c r="O13" s="26">
        <f>'[1]7月'!S$20</f>
        <v>36</v>
      </c>
      <c r="P13" s="26">
        <f>'[1]7月'!T$20</f>
        <v>26</v>
      </c>
      <c r="Q13" s="26">
        <f>'[1]7月'!U$20</f>
        <v>62</v>
      </c>
      <c r="R13" s="31">
        <f>'[1]7月'!V$20</f>
        <v>5433.32</v>
      </c>
      <c r="S13" s="31">
        <f>'[1]7月'!W$20</f>
        <v>12758.12</v>
      </c>
      <c r="T13" s="31">
        <f>'[1]7月'!X$20</f>
        <v>11679.329999999998</v>
      </c>
      <c r="U13" s="32">
        <f>'[1]7月'!Y$20</f>
        <v>54900</v>
      </c>
      <c r="V13" s="1"/>
    </row>
    <row r="14" spans="1:22" ht="31.5" customHeight="1">
      <c r="A14" s="10" t="s">
        <v>123</v>
      </c>
      <c r="B14" s="30">
        <f>'[1]8月'!F$14</f>
        <v>2</v>
      </c>
      <c r="C14" s="26">
        <f>'[1]8月'!G$14</f>
        <v>3</v>
      </c>
      <c r="D14" s="26">
        <f>'[1]8月'!H$14</f>
        <v>0</v>
      </c>
      <c r="E14" s="26">
        <f>'[1]8月'!I$14</f>
        <v>1</v>
      </c>
      <c r="F14" s="26">
        <f>'[1]8月'!J$14</f>
        <v>143</v>
      </c>
      <c r="G14" s="26">
        <f>'[1]8月'!K$14</f>
        <v>90</v>
      </c>
      <c r="H14" s="26">
        <f>'[1]8月'!L$14</f>
        <v>29</v>
      </c>
      <c r="I14" s="26">
        <f>'[1]8月'!M$14</f>
        <v>0</v>
      </c>
      <c r="J14" s="26">
        <f>'[1]8月'!N$14</f>
        <v>0</v>
      </c>
      <c r="K14" s="26">
        <f>'[1]8月'!O$14</f>
        <v>266</v>
      </c>
      <c r="L14" s="31">
        <f>'[1]8月'!P$14</f>
        <v>26813.34</v>
      </c>
      <c r="M14" s="33">
        <f>'[1]8月'!Q$14</f>
        <v>74951</v>
      </c>
      <c r="N14" s="30">
        <f>'[1]8月'!R$14</f>
        <v>1</v>
      </c>
      <c r="O14" s="26">
        <f>'[1]8月'!S$14</f>
        <v>0</v>
      </c>
      <c r="P14" s="26">
        <f>'[1]8月'!T$14</f>
        <v>2</v>
      </c>
      <c r="Q14" s="26">
        <f>'[1]8月'!U$14</f>
        <v>2</v>
      </c>
      <c r="R14" s="31">
        <f>'[1]8月'!V$14</f>
        <v>330.42</v>
      </c>
      <c r="S14" s="31">
        <f>'[1]8月'!W$14</f>
        <v>696.86</v>
      </c>
      <c r="T14" s="31">
        <f>'[1]8月'!X$14</f>
        <v>622.96</v>
      </c>
      <c r="U14" s="32">
        <f>'[1]8月'!Y$14</f>
        <v>1200</v>
      </c>
      <c r="V14" s="1"/>
    </row>
    <row r="15" spans="1:22" ht="31.5" customHeight="1">
      <c r="A15" s="10" t="s">
        <v>3</v>
      </c>
      <c r="B15" s="25">
        <v>0</v>
      </c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8">
        <v>0</v>
      </c>
      <c r="N15" s="30">
        <f>'[1]9月'!R$32</f>
        <v>9</v>
      </c>
      <c r="O15" s="26">
        <f>'[1]9月'!S$32</f>
        <v>22</v>
      </c>
      <c r="P15" s="26">
        <f>'[1]9月'!T$32</f>
        <v>36</v>
      </c>
      <c r="Q15" s="26">
        <f>'[1]9月'!U$32</f>
        <v>58</v>
      </c>
      <c r="R15" s="31">
        <f>'[1]9月'!V$32</f>
        <v>5560.13</v>
      </c>
      <c r="S15" s="31">
        <f>'[1]9月'!W$32</f>
        <v>13696.709999999997</v>
      </c>
      <c r="T15" s="31">
        <f>'[1]9月'!X$32</f>
        <v>12107</v>
      </c>
      <c r="U15" s="32">
        <f>'[1]9月'!Y$32</f>
        <v>56082</v>
      </c>
      <c r="V15" s="2"/>
    </row>
    <row r="16" spans="1:22" ht="31.5" customHeight="1">
      <c r="A16" s="10" t="s">
        <v>4</v>
      </c>
      <c r="B16" s="30">
        <f>'[2]10月 '!F$25</f>
        <v>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03">
        <v>0</v>
      </c>
      <c r="N16" s="30">
        <f>'[2]10月 '!R$25</f>
        <v>7</v>
      </c>
      <c r="O16" s="26">
        <f>'[2]10月 '!S$25</f>
        <v>14</v>
      </c>
      <c r="P16" s="26">
        <f>'[2]10月 '!T$25</f>
        <v>26</v>
      </c>
      <c r="Q16" s="26">
        <f>'[2]10月 '!U$25</f>
        <v>40</v>
      </c>
      <c r="R16" s="31">
        <f>'[2]10月 '!V$25</f>
        <v>5384.52</v>
      </c>
      <c r="S16" s="31">
        <f>'[2]10月 '!W$25</f>
        <v>12251.829999999998</v>
      </c>
      <c r="T16" s="31">
        <f>'[2]10月 '!X$25</f>
        <v>11133.019999999999</v>
      </c>
      <c r="U16" s="32">
        <f>'[2]10月 '!Y$25</f>
        <v>60280</v>
      </c>
      <c r="V16" s="2"/>
    </row>
    <row r="17" spans="1:22" ht="31.5" customHeight="1">
      <c r="A17" s="10" t="s">
        <v>5</v>
      </c>
      <c r="B17" s="30">
        <f>'[2]11月'!F$33</f>
        <v>2</v>
      </c>
      <c r="C17" s="26">
        <f>'[2]11月'!G$33</f>
        <v>2</v>
      </c>
      <c r="D17" s="26">
        <f>'[2]11月'!H$33</f>
        <v>0</v>
      </c>
      <c r="E17" s="26">
        <f>'[2]11月'!I$33</f>
        <v>0</v>
      </c>
      <c r="F17" s="26">
        <f>'[2]11月'!J$33</f>
        <v>83</v>
      </c>
      <c r="G17" s="26">
        <f>'[2]11月'!K$33</f>
        <v>107</v>
      </c>
      <c r="H17" s="26">
        <f>'[2]11月'!L$33</f>
        <v>14</v>
      </c>
      <c r="I17" s="26">
        <f>'[2]11月'!M$33</f>
        <v>0</v>
      </c>
      <c r="J17" s="26">
        <f>'[2]11月'!N$33</f>
        <v>0</v>
      </c>
      <c r="K17" s="26">
        <f>'[2]11月'!O$33</f>
        <v>206</v>
      </c>
      <c r="L17" s="31">
        <f>'[2]11月'!P$33</f>
        <v>21993.760000000002</v>
      </c>
      <c r="M17" s="33">
        <f>'[2]11月'!Q$33</f>
        <v>61650</v>
      </c>
      <c r="N17" s="30">
        <f>'[2]11月'!R$33</f>
        <v>9</v>
      </c>
      <c r="O17" s="26">
        <f>'[2]11月'!S$33</f>
        <v>41</v>
      </c>
      <c r="P17" s="26">
        <f>'[2]11月'!T$33</f>
        <v>24</v>
      </c>
      <c r="Q17" s="26">
        <f>'[2]11月'!U$33</f>
        <v>65</v>
      </c>
      <c r="R17" s="31">
        <f>'[2]11月'!V$33</f>
        <v>5700.61</v>
      </c>
      <c r="S17" s="31">
        <f>'[2]11月'!W$33</f>
        <v>16953.71</v>
      </c>
      <c r="T17" s="31">
        <f>'[2]11月'!X$33</f>
        <v>15036.45</v>
      </c>
      <c r="U17" s="32">
        <f>'[2]11月'!Y$33</f>
        <v>71194</v>
      </c>
      <c r="V17" s="2"/>
    </row>
    <row r="18" spans="1:22" ht="31.5" customHeight="1">
      <c r="A18" s="10" t="s">
        <v>124</v>
      </c>
      <c r="B18" s="30">
        <f>'[2]12月'!F$39</f>
        <v>2</v>
      </c>
      <c r="C18" s="26">
        <f>'[2]12月'!G$39</f>
        <v>6</v>
      </c>
      <c r="D18" s="26">
        <f>'[2]12月'!H$39</f>
        <v>0</v>
      </c>
      <c r="E18" s="26">
        <f>'[2]12月'!I$39</f>
        <v>0</v>
      </c>
      <c r="F18" s="26">
        <f>'[2]12月'!J$39</f>
        <v>41</v>
      </c>
      <c r="G18" s="26">
        <f>'[2]12月'!K$39</f>
        <v>62</v>
      </c>
      <c r="H18" s="26">
        <f>'[2]12月'!L$39</f>
        <v>26</v>
      </c>
      <c r="I18" s="26">
        <f>'[2]12月'!M$39</f>
        <v>0</v>
      </c>
      <c r="J18" s="26">
        <f>'[2]12月'!N$39</f>
        <v>2</v>
      </c>
      <c r="K18" s="26">
        <f>'[2]12月'!O$39</f>
        <v>137</v>
      </c>
      <c r="L18" s="31">
        <f>'[2]12月'!P$39</f>
        <v>18775.84</v>
      </c>
      <c r="M18" s="33">
        <f>'[2]12月'!Q$39</f>
        <v>48370</v>
      </c>
      <c r="N18" s="30">
        <f>'[2]12月'!R$39</f>
        <v>12</v>
      </c>
      <c r="O18" s="26">
        <f>'[2]12月'!S$39</f>
        <v>20</v>
      </c>
      <c r="P18" s="26">
        <f>'[2]12月'!T$39</f>
        <v>40</v>
      </c>
      <c r="Q18" s="26">
        <f>'[2]12月'!U$39</f>
        <v>60</v>
      </c>
      <c r="R18" s="31">
        <f>'[2]12月'!V$39</f>
        <v>6132.01</v>
      </c>
      <c r="S18" s="31">
        <f>'[2]12月'!W$39</f>
        <v>14578.840000000002</v>
      </c>
      <c r="T18" s="31">
        <f>'[2]12月'!X$39</f>
        <v>13055.73</v>
      </c>
      <c r="U18" s="32">
        <f>'[2]12月'!Y$39</f>
        <v>60810</v>
      </c>
      <c r="V18" s="2"/>
    </row>
    <row r="19" spans="1:21" s="4" customFormat="1" ht="40.5" customHeight="1" thickBot="1">
      <c r="A19" s="5" t="s">
        <v>57</v>
      </c>
      <c r="B19" s="35">
        <f>SUM(B7:B18)</f>
        <v>8</v>
      </c>
      <c r="C19" s="36">
        <f aca="true" t="shared" si="1" ref="C19:L19">SUM(C7:C18)</f>
        <v>15</v>
      </c>
      <c r="D19" s="36">
        <f t="shared" si="1"/>
        <v>0</v>
      </c>
      <c r="E19" s="36">
        <f t="shared" si="1"/>
        <v>1</v>
      </c>
      <c r="F19" s="36">
        <f t="shared" si="1"/>
        <v>372</v>
      </c>
      <c r="G19" s="36">
        <f t="shared" si="1"/>
        <v>349</v>
      </c>
      <c r="H19" s="36">
        <f t="shared" si="1"/>
        <v>69</v>
      </c>
      <c r="I19" s="36">
        <f t="shared" si="1"/>
        <v>0</v>
      </c>
      <c r="J19" s="36">
        <f t="shared" si="1"/>
        <v>3</v>
      </c>
      <c r="K19" s="36">
        <f t="shared" si="1"/>
        <v>809</v>
      </c>
      <c r="L19" s="44">
        <f t="shared" si="1"/>
        <v>89838.04999999999</v>
      </c>
      <c r="M19" s="47">
        <f>SUM(M7:M18)</f>
        <v>257694</v>
      </c>
      <c r="N19" s="48">
        <f>SUM(N7:N18)</f>
        <v>73</v>
      </c>
      <c r="O19" s="36">
        <f aca="true" t="shared" si="2" ref="O19:U19">SUM(O7:O18)</f>
        <v>231</v>
      </c>
      <c r="P19" s="36">
        <f t="shared" si="2"/>
        <v>362</v>
      </c>
      <c r="Q19" s="36">
        <f t="shared" si="2"/>
        <v>593</v>
      </c>
      <c r="R19" s="44">
        <f t="shared" si="2"/>
        <v>57666.280000000006</v>
      </c>
      <c r="S19" s="44">
        <f t="shared" si="2"/>
        <v>136983.18999999997</v>
      </c>
      <c r="T19" s="44">
        <f t="shared" si="2"/>
        <v>122243.19</v>
      </c>
      <c r="U19" s="49">
        <f t="shared" si="2"/>
        <v>583243</v>
      </c>
    </row>
  </sheetData>
  <mergeCells count="22">
    <mergeCell ref="C5:C6"/>
    <mergeCell ref="E5:J5"/>
    <mergeCell ref="N4:N6"/>
    <mergeCell ref="O4:Q4"/>
    <mergeCell ref="K5:K6"/>
    <mergeCell ref="D5:D6"/>
    <mergeCell ref="P5:P6"/>
    <mergeCell ref="Q5:Q6"/>
    <mergeCell ref="T4:T6"/>
    <mergeCell ref="U4:U6"/>
    <mergeCell ref="R4:R6"/>
    <mergeCell ref="O5:O6"/>
    <mergeCell ref="A1:U1"/>
    <mergeCell ref="B3:M3"/>
    <mergeCell ref="N3:U3"/>
    <mergeCell ref="A4:A6"/>
    <mergeCell ref="B4:B6"/>
    <mergeCell ref="C4:K4"/>
    <mergeCell ref="L4:L6"/>
    <mergeCell ref="S4:S6"/>
    <mergeCell ref="A2:U2"/>
    <mergeCell ref="M4:M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V19"/>
  <sheetViews>
    <sheetView workbookViewId="0" topLeftCell="A5">
      <selection activeCell="A1" sqref="A1:U1"/>
    </sheetView>
  </sheetViews>
  <sheetFormatPr defaultColWidth="9.00390625" defaultRowHeight="16.5"/>
  <cols>
    <col min="1" max="1" width="7.75390625" style="0" customWidth="1"/>
    <col min="2" max="2" width="4.625" style="0" customWidth="1"/>
    <col min="3" max="5" width="5.375" style="0" customWidth="1"/>
    <col min="6" max="8" width="6.875" style="0" customWidth="1"/>
    <col min="9" max="10" width="5.375" style="0" customWidth="1"/>
    <col min="11" max="11" width="6.875" style="0" customWidth="1"/>
    <col min="12" max="12" width="12.875" style="0" customWidth="1"/>
    <col min="13" max="13" width="10.875" style="0" customWidth="1"/>
    <col min="14" max="14" width="4.625" style="0" customWidth="1"/>
    <col min="15" max="17" width="5.75390625" style="0" customWidth="1"/>
    <col min="18" max="18" width="11.375" style="0" customWidth="1"/>
    <col min="19" max="19" width="11.125" style="0" customWidth="1"/>
    <col min="20" max="20" width="11.00390625" style="0" customWidth="1"/>
    <col min="21" max="21" width="10.00390625" style="0" customWidth="1"/>
  </cols>
  <sheetData>
    <row r="1" spans="1:21" ht="34.5" customHeight="1">
      <c r="A1" s="128" t="s">
        <v>131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8.5" customHeight="1" thickBot="1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24.75" customHeight="1" thickBot="1">
      <c r="A3" s="11" t="s">
        <v>35</v>
      </c>
      <c r="B3" s="140" t="s">
        <v>36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3" t="s">
        <v>37</v>
      </c>
      <c r="O3" s="144"/>
      <c r="P3" s="144"/>
      <c r="Q3" s="144"/>
      <c r="R3" s="144"/>
      <c r="S3" s="144"/>
      <c r="T3" s="144"/>
      <c r="U3" s="145"/>
    </row>
    <row r="4" spans="1:21" ht="19.5" customHeight="1">
      <c r="A4" s="146" t="s">
        <v>58</v>
      </c>
      <c r="B4" s="147" t="s">
        <v>59</v>
      </c>
      <c r="C4" s="148" t="s">
        <v>60</v>
      </c>
      <c r="D4" s="148"/>
      <c r="E4" s="148"/>
      <c r="F4" s="148"/>
      <c r="G4" s="148"/>
      <c r="H4" s="148"/>
      <c r="I4" s="148"/>
      <c r="J4" s="148"/>
      <c r="K4" s="149"/>
      <c r="L4" s="153" t="s">
        <v>152</v>
      </c>
      <c r="M4" s="151" t="s">
        <v>61</v>
      </c>
      <c r="N4" s="122" t="s">
        <v>59</v>
      </c>
      <c r="O4" s="148" t="s">
        <v>60</v>
      </c>
      <c r="P4" s="148"/>
      <c r="Q4" s="148"/>
      <c r="R4" s="150" t="s">
        <v>62</v>
      </c>
      <c r="S4" s="150" t="s">
        <v>63</v>
      </c>
      <c r="T4" s="150" t="s">
        <v>64</v>
      </c>
      <c r="U4" s="152" t="s">
        <v>65</v>
      </c>
    </row>
    <row r="5" spans="1:21" ht="19.5" customHeight="1">
      <c r="A5" s="132"/>
      <c r="B5" s="121"/>
      <c r="C5" s="115" t="s">
        <v>66</v>
      </c>
      <c r="D5" s="126" t="s">
        <v>67</v>
      </c>
      <c r="E5" s="123" t="s">
        <v>68</v>
      </c>
      <c r="F5" s="138"/>
      <c r="G5" s="138"/>
      <c r="H5" s="138"/>
      <c r="I5" s="138"/>
      <c r="J5" s="139"/>
      <c r="K5" s="115" t="s">
        <v>69</v>
      </c>
      <c r="L5" s="154"/>
      <c r="M5" s="116"/>
      <c r="N5" s="134"/>
      <c r="O5" s="115" t="s">
        <v>66</v>
      </c>
      <c r="P5" s="115" t="s">
        <v>70</v>
      </c>
      <c r="Q5" s="115" t="s">
        <v>69</v>
      </c>
      <c r="R5" s="112"/>
      <c r="S5" s="112"/>
      <c r="T5" s="112"/>
      <c r="U5" s="113"/>
    </row>
    <row r="6" spans="1:21" ht="19.5" customHeight="1">
      <c r="A6" s="133"/>
      <c r="B6" s="122"/>
      <c r="C6" s="115"/>
      <c r="D6" s="127"/>
      <c r="E6" s="8" t="s">
        <v>71</v>
      </c>
      <c r="F6" s="8" t="s">
        <v>72</v>
      </c>
      <c r="G6" s="8" t="s">
        <v>73</v>
      </c>
      <c r="H6" s="8" t="s">
        <v>74</v>
      </c>
      <c r="I6" s="8" t="s">
        <v>75</v>
      </c>
      <c r="J6" s="9" t="s">
        <v>76</v>
      </c>
      <c r="K6" s="115"/>
      <c r="L6" s="150"/>
      <c r="M6" s="116"/>
      <c r="N6" s="134"/>
      <c r="O6" s="115"/>
      <c r="P6" s="115"/>
      <c r="Q6" s="115"/>
      <c r="R6" s="112"/>
      <c r="S6" s="112"/>
      <c r="T6" s="112"/>
      <c r="U6" s="113"/>
    </row>
    <row r="7" spans="1:22" ht="31.5" customHeight="1">
      <c r="A7" s="10" t="s">
        <v>125</v>
      </c>
      <c r="B7" s="25">
        <v>1</v>
      </c>
      <c r="C7" s="50">
        <v>0</v>
      </c>
      <c r="D7" s="26">
        <v>0</v>
      </c>
      <c r="E7" s="26">
        <v>0</v>
      </c>
      <c r="F7" s="26">
        <v>0</v>
      </c>
      <c r="G7" s="26">
        <v>4</v>
      </c>
      <c r="H7" s="26">
        <v>250</v>
      </c>
      <c r="I7" s="26">
        <v>12</v>
      </c>
      <c r="J7" s="26">
        <v>0</v>
      </c>
      <c r="K7" s="26">
        <f>SUM(C7:J7)</f>
        <v>266</v>
      </c>
      <c r="L7" s="27">
        <v>68895.08</v>
      </c>
      <c r="M7" s="28">
        <v>197980</v>
      </c>
      <c r="N7" s="25">
        <v>0</v>
      </c>
      <c r="O7" s="26"/>
      <c r="P7" s="26"/>
      <c r="Q7" s="26"/>
      <c r="R7" s="105"/>
      <c r="S7" s="105"/>
      <c r="T7" s="105"/>
      <c r="U7" s="29">
        <v>0</v>
      </c>
      <c r="V7" s="2"/>
    </row>
    <row r="8" spans="1:22" ht="31.5" customHeight="1">
      <c r="A8" s="10" t="s">
        <v>117</v>
      </c>
      <c r="B8" s="25">
        <v>1</v>
      </c>
      <c r="C8" s="26">
        <v>23</v>
      </c>
      <c r="D8" s="26">
        <v>0</v>
      </c>
      <c r="E8" s="26">
        <v>0</v>
      </c>
      <c r="F8" s="26">
        <v>22</v>
      </c>
      <c r="G8" s="26">
        <v>92</v>
      </c>
      <c r="H8" s="26">
        <v>44</v>
      </c>
      <c r="I8" s="26">
        <v>0</v>
      </c>
      <c r="J8" s="26">
        <v>8</v>
      </c>
      <c r="K8" s="26">
        <f>SUM(C8:J8)</f>
        <v>189</v>
      </c>
      <c r="L8" s="27">
        <v>26626.05</v>
      </c>
      <c r="M8" s="28">
        <v>90000</v>
      </c>
      <c r="N8" s="25">
        <v>3</v>
      </c>
      <c r="O8" s="26">
        <v>34</v>
      </c>
      <c r="P8" s="26">
        <v>60</v>
      </c>
      <c r="Q8" s="26">
        <f>O8+P8</f>
        <v>94</v>
      </c>
      <c r="R8" s="27">
        <v>7519.78</v>
      </c>
      <c r="S8" s="27">
        <v>17781.29</v>
      </c>
      <c r="T8" s="27">
        <v>16252.65</v>
      </c>
      <c r="U8" s="29">
        <v>73860</v>
      </c>
      <c r="V8" s="2"/>
    </row>
    <row r="9" spans="1:22" ht="31.5" customHeight="1">
      <c r="A9" s="10" t="s">
        <v>118</v>
      </c>
      <c r="B9" s="25">
        <v>3</v>
      </c>
      <c r="C9" s="26">
        <v>0</v>
      </c>
      <c r="D9" s="26">
        <v>0</v>
      </c>
      <c r="E9" s="26">
        <v>0</v>
      </c>
      <c r="F9" s="26">
        <v>111</v>
      </c>
      <c r="G9" s="26">
        <v>109</v>
      </c>
      <c r="H9" s="26">
        <v>5</v>
      </c>
      <c r="I9" s="26">
        <v>1</v>
      </c>
      <c r="J9" s="26">
        <v>0</v>
      </c>
      <c r="K9" s="26">
        <f>SUM(C9:J9)</f>
        <v>226</v>
      </c>
      <c r="L9" s="27">
        <v>25616.68</v>
      </c>
      <c r="M9" s="28">
        <v>87939</v>
      </c>
      <c r="N9" s="25">
        <v>4</v>
      </c>
      <c r="O9" s="26">
        <v>6</v>
      </c>
      <c r="P9" s="26">
        <v>80</v>
      </c>
      <c r="Q9" s="26">
        <f>O9+P9</f>
        <v>86</v>
      </c>
      <c r="R9" s="27">
        <v>7608.31</v>
      </c>
      <c r="S9" s="27">
        <v>19732.36</v>
      </c>
      <c r="T9" s="27">
        <v>17956.07</v>
      </c>
      <c r="U9" s="29">
        <v>76700</v>
      </c>
      <c r="V9" s="2"/>
    </row>
    <row r="10" spans="1:22" ht="31.5" customHeight="1">
      <c r="A10" s="10" t="s">
        <v>119</v>
      </c>
      <c r="B10" s="25">
        <v>2</v>
      </c>
      <c r="C10" s="26">
        <v>2</v>
      </c>
      <c r="D10" s="26">
        <v>0</v>
      </c>
      <c r="E10" s="26">
        <v>0</v>
      </c>
      <c r="F10" s="26">
        <v>20</v>
      </c>
      <c r="G10" s="26">
        <v>143</v>
      </c>
      <c r="H10" s="26">
        <v>27</v>
      </c>
      <c r="I10" s="26">
        <v>0</v>
      </c>
      <c r="J10" s="26">
        <v>0</v>
      </c>
      <c r="K10" s="26">
        <v>192</v>
      </c>
      <c r="L10" s="27">
        <v>24132.85</v>
      </c>
      <c r="M10" s="28">
        <v>75000</v>
      </c>
      <c r="N10" s="25">
        <v>1</v>
      </c>
      <c r="O10" s="26">
        <v>11</v>
      </c>
      <c r="P10" s="26">
        <v>0</v>
      </c>
      <c r="Q10" s="26">
        <f>O10+P10</f>
        <v>11</v>
      </c>
      <c r="R10" s="27">
        <v>796</v>
      </c>
      <c r="S10" s="27">
        <v>2135.25</v>
      </c>
      <c r="T10" s="27">
        <v>2061.46</v>
      </c>
      <c r="U10" s="29">
        <v>9900</v>
      </c>
      <c r="V10" s="2"/>
    </row>
    <row r="11" spans="1:22" ht="31.5" customHeight="1">
      <c r="A11" s="10" t="s">
        <v>120</v>
      </c>
      <c r="B11" s="25">
        <v>5</v>
      </c>
      <c r="C11" s="26">
        <v>2</v>
      </c>
      <c r="D11" s="26">
        <v>0</v>
      </c>
      <c r="E11" s="26">
        <v>0</v>
      </c>
      <c r="F11" s="26">
        <v>274</v>
      </c>
      <c r="G11" s="26">
        <v>254</v>
      </c>
      <c r="H11" s="26">
        <v>63</v>
      </c>
      <c r="I11" s="26">
        <v>0</v>
      </c>
      <c r="J11" s="26">
        <v>6</v>
      </c>
      <c r="K11" s="26">
        <f>SUM(C11:J11)</f>
        <v>599</v>
      </c>
      <c r="L11" s="27">
        <v>71928.13</v>
      </c>
      <c r="M11" s="28">
        <v>208745</v>
      </c>
      <c r="N11" s="25">
        <v>1</v>
      </c>
      <c r="O11" s="26">
        <v>49</v>
      </c>
      <c r="P11" s="26">
        <v>20</v>
      </c>
      <c r="Q11" s="26">
        <f>O11+P11</f>
        <v>69</v>
      </c>
      <c r="R11" s="27">
        <v>4842.15</v>
      </c>
      <c r="S11" s="27">
        <v>12423.67</v>
      </c>
      <c r="T11" s="27">
        <v>11215.48</v>
      </c>
      <c r="U11" s="29">
        <v>47650</v>
      </c>
      <c r="V11" s="2"/>
    </row>
    <row r="12" spans="1:22" ht="31.5" customHeight="1">
      <c r="A12" s="10" t="s">
        <v>121</v>
      </c>
      <c r="B12" s="25">
        <v>1</v>
      </c>
      <c r="C12" s="26">
        <v>7</v>
      </c>
      <c r="D12" s="26">
        <v>0</v>
      </c>
      <c r="E12" s="26">
        <v>0</v>
      </c>
      <c r="F12" s="26">
        <v>82</v>
      </c>
      <c r="G12" s="26">
        <v>118</v>
      </c>
      <c r="H12" s="26">
        <v>51</v>
      </c>
      <c r="I12" s="26">
        <v>0</v>
      </c>
      <c r="J12" s="26">
        <v>13</v>
      </c>
      <c r="K12" s="26">
        <f>SUM(C12:J12)</f>
        <v>271</v>
      </c>
      <c r="L12" s="27">
        <v>32540.23</v>
      </c>
      <c r="M12" s="28">
        <v>100000</v>
      </c>
      <c r="N12" s="25">
        <v>4</v>
      </c>
      <c r="O12" s="26">
        <v>4</v>
      </c>
      <c r="P12" s="26">
        <v>45</v>
      </c>
      <c r="Q12" s="26">
        <f>O12+P12</f>
        <v>49</v>
      </c>
      <c r="R12" s="27">
        <v>4827.34</v>
      </c>
      <c r="S12" s="27">
        <v>13019.4</v>
      </c>
      <c r="T12" s="27">
        <v>11953.2</v>
      </c>
      <c r="U12" s="29">
        <v>47500</v>
      </c>
      <c r="V12" s="2"/>
    </row>
    <row r="13" spans="1:22" ht="31.5" customHeight="1">
      <c r="A13" s="10" t="s">
        <v>122</v>
      </c>
      <c r="B13" s="30">
        <f>'[1]7月'!F$22</f>
        <v>1</v>
      </c>
      <c r="C13" s="26">
        <f>'[1]7月'!G$22</f>
        <v>0</v>
      </c>
      <c r="D13" s="26">
        <f>'[1]7月'!H$22</f>
        <v>0</v>
      </c>
      <c r="E13" s="26">
        <f>'[1]7月'!I$22</f>
        <v>1</v>
      </c>
      <c r="F13" s="26">
        <f>'[1]7月'!J$22</f>
        <v>87</v>
      </c>
      <c r="G13" s="26">
        <f>'[1]7月'!K$22</f>
        <v>152</v>
      </c>
      <c r="H13" s="26">
        <f>'[1]7月'!L$22</f>
        <v>4</v>
      </c>
      <c r="I13" s="26">
        <f>'[1]7月'!M$22</f>
        <v>0</v>
      </c>
      <c r="J13" s="26">
        <f>'[1]7月'!N$22</f>
        <v>0</v>
      </c>
      <c r="K13" s="26">
        <f>'[1]7月'!O$22</f>
        <v>244</v>
      </c>
      <c r="L13" s="31">
        <f>'[1]7月'!P$22</f>
        <v>28383.21</v>
      </c>
      <c r="M13" s="33">
        <f>'[1]7月'!Q$22</f>
        <v>100926</v>
      </c>
      <c r="N13" s="25">
        <v>0</v>
      </c>
      <c r="O13" s="26"/>
      <c r="P13" s="26"/>
      <c r="Q13" s="26"/>
      <c r="R13" s="105"/>
      <c r="S13" s="105"/>
      <c r="T13" s="105"/>
      <c r="U13" s="29">
        <v>0</v>
      </c>
      <c r="V13" s="1"/>
    </row>
    <row r="14" spans="1:22" ht="31.5" customHeight="1">
      <c r="A14" s="10" t="s">
        <v>123</v>
      </c>
      <c r="B14" s="30">
        <f>'[1]8月'!F$22</f>
        <v>5</v>
      </c>
      <c r="C14" s="26">
        <f>'[1]8月'!G$22</f>
        <v>3</v>
      </c>
      <c r="D14" s="26">
        <f>'[1]8月'!H$22</f>
        <v>0</v>
      </c>
      <c r="E14" s="26">
        <f>'[1]8月'!I$22</f>
        <v>0</v>
      </c>
      <c r="F14" s="26">
        <f>'[1]8月'!J$22</f>
        <v>257</v>
      </c>
      <c r="G14" s="26">
        <f>'[1]8月'!K$22</f>
        <v>386</v>
      </c>
      <c r="H14" s="26">
        <f>'[1]8月'!L$22</f>
        <v>56</v>
      </c>
      <c r="I14" s="26">
        <f>'[1]8月'!M$22</f>
        <v>0</v>
      </c>
      <c r="J14" s="26">
        <f>'[1]8月'!N$22</f>
        <v>0</v>
      </c>
      <c r="K14" s="26">
        <f>'[1]8月'!O$22</f>
        <v>702</v>
      </c>
      <c r="L14" s="31">
        <f>'[1]8月'!P$22</f>
        <v>81554.55</v>
      </c>
      <c r="M14" s="51">
        <f>'[1]8月'!Q$22</f>
        <v>265024</v>
      </c>
      <c r="N14" s="34">
        <f>'[1]8月'!R$22</f>
        <v>2</v>
      </c>
      <c r="O14" s="33">
        <f>'[1]8月'!S$22</f>
        <v>16</v>
      </c>
      <c r="P14" s="52">
        <f>'[1]8月'!T$22</f>
        <v>0</v>
      </c>
      <c r="Q14" s="33">
        <f>'[1]8月'!U$22</f>
        <v>16</v>
      </c>
      <c r="R14" s="53">
        <f>'[1]8月'!V$22</f>
        <v>1555.3</v>
      </c>
      <c r="S14" s="53">
        <f>'[1]8月'!W$22</f>
        <v>4412.31</v>
      </c>
      <c r="T14" s="53">
        <f>'[1]8月'!X$22</f>
        <v>3890.8</v>
      </c>
      <c r="U14" s="32">
        <f>'[1]8月'!Y$22</f>
        <v>17800</v>
      </c>
      <c r="V14" s="2"/>
    </row>
    <row r="15" spans="1:22" ht="31.5" customHeight="1">
      <c r="A15" s="10" t="s">
        <v>3</v>
      </c>
      <c r="B15" s="30">
        <f>'[1]9月'!F$39</f>
        <v>3</v>
      </c>
      <c r="C15" s="26">
        <f>'[1]9月'!G$39</f>
        <v>18</v>
      </c>
      <c r="D15" s="26">
        <f>'[1]9月'!H$39</f>
        <v>0</v>
      </c>
      <c r="E15" s="26">
        <f>'[1]9月'!I$39</f>
        <v>0</v>
      </c>
      <c r="F15" s="26">
        <f>'[1]9月'!J$39</f>
        <v>82</v>
      </c>
      <c r="G15" s="26">
        <f>'[1]9月'!K$39</f>
        <v>302</v>
      </c>
      <c r="H15" s="26">
        <f>'[1]9月'!L$39</f>
        <v>49</v>
      </c>
      <c r="I15" s="26">
        <f>'[1]9月'!M$39</f>
        <v>0</v>
      </c>
      <c r="J15" s="26">
        <f>'[1]9月'!N$39</f>
        <v>4</v>
      </c>
      <c r="K15" s="26">
        <f>'[1]9月'!O$39</f>
        <v>455</v>
      </c>
      <c r="L15" s="31">
        <f>'[1]9月'!P$39</f>
        <v>54493.869999999995</v>
      </c>
      <c r="M15" s="51">
        <f>'[1]9月'!Q$39</f>
        <v>186000</v>
      </c>
      <c r="N15" s="34">
        <f>'[1]9月'!R$39</f>
        <v>3</v>
      </c>
      <c r="O15" s="33">
        <f>'[1]9月'!S$39</f>
        <v>8</v>
      </c>
      <c r="P15" s="33">
        <f>'[1]9月'!T$39</f>
        <v>36</v>
      </c>
      <c r="Q15" s="33">
        <f>'[1]9月'!U$39</f>
        <v>44</v>
      </c>
      <c r="R15" s="53">
        <f>'[1]9月'!V$39</f>
        <v>4342.34</v>
      </c>
      <c r="S15" s="53">
        <f>'[1]9月'!W$39</f>
        <v>11236.19</v>
      </c>
      <c r="T15" s="53">
        <f>'[1]9月'!X$39</f>
        <v>10345.59</v>
      </c>
      <c r="U15" s="32">
        <f>'[1]9月'!Y$39</f>
        <v>36220</v>
      </c>
      <c r="V15" s="2"/>
    </row>
    <row r="16" spans="1:22" ht="31.5" customHeight="1">
      <c r="A16" s="10" t="s">
        <v>4</v>
      </c>
      <c r="B16" s="30">
        <f>'[2]10月 '!F$36</f>
        <v>6</v>
      </c>
      <c r="C16" s="26">
        <f>'[2]10月 '!G$36</f>
        <v>17</v>
      </c>
      <c r="D16" s="26">
        <f>'[2]10月 '!H$36</f>
        <v>10</v>
      </c>
      <c r="E16" s="26">
        <f>'[2]10月 '!I$36</f>
        <v>0</v>
      </c>
      <c r="F16" s="26">
        <f>'[2]10月 '!J$36</f>
        <v>230</v>
      </c>
      <c r="G16" s="26">
        <f>'[2]10月 '!K$36</f>
        <v>485</v>
      </c>
      <c r="H16" s="26">
        <f>'[2]10月 '!L$36</f>
        <v>186</v>
      </c>
      <c r="I16" s="26">
        <f>'[2]10月 '!M$36</f>
        <v>0</v>
      </c>
      <c r="J16" s="26">
        <f>'[2]10月 '!N$36</f>
        <v>10</v>
      </c>
      <c r="K16" s="26">
        <f>'[2]10月 '!O$36</f>
        <v>938</v>
      </c>
      <c r="L16" s="31">
        <f>'[2]10月 '!P$36</f>
        <v>117351.90000000001</v>
      </c>
      <c r="M16" s="33">
        <f>'[2]10月 '!Q$36</f>
        <v>385879</v>
      </c>
      <c r="N16" s="30">
        <f>'[2]10月 '!R$36</f>
        <v>4</v>
      </c>
      <c r="O16" s="26">
        <f>'[2]10月 '!S$36</f>
        <v>12</v>
      </c>
      <c r="P16" s="26">
        <f>'[2]10月 '!T$36</f>
        <v>24</v>
      </c>
      <c r="Q16" s="26">
        <f>'[2]10月 '!U$36</f>
        <v>36</v>
      </c>
      <c r="R16" s="31">
        <f>'[2]10月 '!V$36</f>
        <v>3760.62</v>
      </c>
      <c r="S16" s="31">
        <f>'[2]10月 '!W$36</f>
        <v>9985.26</v>
      </c>
      <c r="T16" s="31">
        <f>'[2]10月 '!X$36</f>
        <v>9051.15</v>
      </c>
      <c r="U16" s="32">
        <f>'[2]10月 '!Y$36</f>
        <v>51120</v>
      </c>
      <c r="V16" s="2"/>
    </row>
    <row r="17" spans="1:22" ht="31.5" customHeight="1">
      <c r="A17" s="10" t="s">
        <v>5</v>
      </c>
      <c r="B17" s="30">
        <f>'[2]11月'!F$42</f>
        <v>3</v>
      </c>
      <c r="C17" s="26">
        <f>'[2]11月'!G$42</f>
        <v>2</v>
      </c>
      <c r="D17" s="26">
        <f>'[2]11月'!H$42</f>
        <v>0</v>
      </c>
      <c r="E17" s="26">
        <f>'[2]11月'!I$42</f>
        <v>0</v>
      </c>
      <c r="F17" s="26">
        <f>'[2]11月'!J$42</f>
        <v>20</v>
      </c>
      <c r="G17" s="26">
        <f>'[2]11月'!K$42</f>
        <v>59</v>
      </c>
      <c r="H17" s="26">
        <f>'[2]11月'!L$42</f>
        <v>298</v>
      </c>
      <c r="I17" s="26">
        <f>'[2]11月'!M$42</f>
        <v>0</v>
      </c>
      <c r="J17" s="26">
        <f>'[2]11月'!N$42</f>
        <v>0</v>
      </c>
      <c r="K17" s="26">
        <f>'[2]11月'!O$42</f>
        <v>379</v>
      </c>
      <c r="L17" s="31">
        <f>'[2]11月'!P$42</f>
        <v>83225.65</v>
      </c>
      <c r="M17" s="33">
        <f>'[2]11月'!Q$42</f>
        <v>332069</v>
      </c>
      <c r="N17" s="30">
        <f>'[2]11月'!R$42</f>
        <v>5</v>
      </c>
      <c r="O17" s="26">
        <f>'[2]11月'!S$42</f>
        <v>12</v>
      </c>
      <c r="P17" s="26">
        <f>'[2]11月'!T$42</f>
        <v>40</v>
      </c>
      <c r="Q17" s="26">
        <f>'[2]11月'!U$42</f>
        <v>52</v>
      </c>
      <c r="R17" s="54">
        <f>'[2]11月'!V$42</f>
        <v>4388.7699999999995</v>
      </c>
      <c r="S17" s="54">
        <f>'[2]11月'!W$42</f>
        <v>12242.390000000001</v>
      </c>
      <c r="T17" s="54">
        <f>'[2]11月'!X$42</f>
        <v>10989.78</v>
      </c>
      <c r="U17" s="32">
        <f>'[2]11月'!Y$42</f>
        <v>50150</v>
      </c>
      <c r="V17" s="2"/>
    </row>
    <row r="18" spans="1:22" ht="31.5" customHeight="1">
      <c r="A18" s="10" t="s">
        <v>124</v>
      </c>
      <c r="B18" s="30">
        <f>'[2]12月'!F$43</f>
        <v>3</v>
      </c>
      <c r="C18" s="26">
        <f>'[2]12月'!G$43</f>
        <v>26</v>
      </c>
      <c r="D18" s="26">
        <f>'[2]12月'!H$43</f>
        <v>0</v>
      </c>
      <c r="E18" s="26">
        <f>'[2]12月'!I$43</f>
        <v>1</v>
      </c>
      <c r="F18" s="26">
        <f>'[2]12月'!J$43</f>
        <v>118</v>
      </c>
      <c r="G18" s="26">
        <f>'[2]12月'!K$43</f>
        <v>217</v>
      </c>
      <c r="H18" s="26">
        <f>'[2]12月'!L$43</f>
        <v>164</v>
      </c>
      <c r="I18" s="26">
        <f>'[2]12月'!M$43</f>
        <v>0</v>
      </c>
      <c r="J18" s="26">
        <f>'[2]12月'!N$43</f>
        <v>0</v>
      </c>
      <c r="K18" s="26">
        <f>'[2]12月'!O$43</f>
        <v>526</v>
      </c>
      <c r="L18" s="31">
        <f>'[2]12月'!P$43</f>
        <v>68947</v>
      </c>
      <c r="M18" s="33">
        <f>'[2]12月'!Q$43</f>
        <v>214782</v>
      </c>
      <c r="N18" s="30">
        <f>'[2]12月'!R$43</f>
        <v>0</v>
      </c>
      <c r="O18" s="26"/>
      <c r="P18" s="26"/>
      <c r="Q18" s="26"/>
      <c r="R18" s="99"/>
      <c r="S18" s="99"/>
      <c r="T18" s="99"/>
      <c r="U18" s="102">
        <v>0</v>
      </c>
      <c r="V18" s="2"/>
    </row>
    <row r="19" spans="1:21" s="3" customFormat="1" ht="40.5" customHeight="1" thickBot="1">
      <c r="A19" s="5" t="s">
        <v>8</v>
      </c>
      <c r="B19" s="35">
        <f>SUM(B7:B18)</f>
        <v>34</v>
      </c>
      <c r="C19" s="36">
        <f aca="true" t="shared" si="0" ref="C19:U19">SUM(C7:C18)</f>
        <v>100</v>
      </c>
      <c r="D19" s="36">
        <f t="shared" si="0"/>
        <v>10</v>
      </c>
      <c r="E19" s="36">
        <f t="shared" si="0"/>
        <v>2</v>
      </c>
      <c r="F19" s="88">
        <f t="shared" si="0"/>
        <v>1303</v>
      </c>
      <c r="G19" s="88">
        <f t="shared" si="0"/>
        <v>2321</v>
      </c>
      <c r="H19" s="88">
        <f t="shared" si="0"/>
        <v>1197</v>
      </c>
      <c r="I19" s="36">
        <f t="shared" si="0"/>
        <v>13</v>
      </c>
      <c r="J19" s="36">
        <f t="shared" si="0"/>
        <v>41</v>
      </c>
      <c r="K19" s="55">
        <f t="shared" si="0"/>
        <v>4987</v>
      </c>
      <c r="L19" s="39">
        <f t="shared" si="0"/>
        <v>683695.2000000001</v>
      </c>
      <c r="M19" s="47">
        <f t="shared" si="0"/>
        <v>2244344</v>
      </c>
      <c r="N19" s="35">
        <f t="shared" si="0"/>
        <v>27</v>
      </c>
      <c r="O19" s="36">
        <f t="shared" si="0"/>
        <v>152</v>
      </c>
      <c r="P19" s="36">
        <f t="shared" si="0"/>
        <v>305</v>
      </c>
      <c r="Q19" s="36">
        <f t="shared" si="0"/>
        <v>457</v>
      </c>
      <c r="R19" s="56">
        <f t="shared" si="0"/>
        <v>39640.60999999999</v>
      </c>
      <c r="S19" s="56">
        <f t="shared" si="0"/>
        <v>102968.12</v>
      </c>
      <c r="T19" s="56">
        <f t="shared" si="0"/>
        <v>93716.18</v>
      </c>
      <c r="U19" s="57">
        <f t="shared" si="0"/>
        <v>410900</v>
      </c>
    </row>
  </sheetData>
  <mergeCells count="22">
    <mergeCell ref="A1:U1"/>
    <mergeCell ref="A4:A6"/>
    <mergeCell ref="B4:B6"/>
    <mergeCell ref="C4:K4"/>
    <mergeCell ref="L4:L6"/>
    <mergeCell ref="S4:S6"/>
    <mergeCell ref="C5:C6"/>
    <mergeCell ref="E5:J5"/>
    <mergeCell ref="A2:U2"/>
    <mergeCell ref="M4:M6"/>
    <mergeCell ref="B3:M3"/>
    <mergeCell ref="N3:U3"/>
    <mergeCell ref="N4:N6"/>
    <mergeCell ref="O4:Q4"/>
    <mergeCell ref="T4:T6"/>
    <mergeCell ref="U4:U6"/>
    <mergeCell ref="P5:P6"/>
    <mergeCell ref="Q5:Q6"/>
    <mergeCell ref="K5:K6"/>
    <mergeCell ref="D5:D6"/>
    <mergeCell ref="R4:R6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V20"/>
  <sheetViews>
    <sheetView workbookViewId="0" topLeftCell="A1">
      <selection activeCell="J8" sqref="J8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1.125" style="0" customWidth="1"/>
    <col min="13" max="13" width="10.00390625" style="0" customWidth="1"/>
    <col min="14" max="14" width="4.625" style="0" customWidth="1"/>
    <col min="15" max="17" width="5.75390625" style="0" customWidth="1"/>
    <col min="18" max="18" width="11.25390625" style="0" customWidth="1"/>
    <col min="19" max="19" width="11.875" style="0" customWidth="1"/>
    <col min="20" max="20" width="11.00390625" style="0" customWidth="1"/>
    <col min="21" max="21" width="10.25390625" style="0" customWidth="1"/>
  </cols>
  <sheetData>
    <row r="1" spans="1:21" ht="34.5" customHeight="1">
      <c r="A1" s="128" t="s">
        <v>132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8.5" customHeight="1" thickBot="1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24.75" customHeight="1" thickBot="1">
      <c r="A3" s="11" t="s">
        <v>35</v>
      </c>
      <c r="B3" s="140" t="s">
        <v>36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3" t="s">
        <v>37</v>
      </c>
      <c r="O3" s="144"/>
      <c r="P3" s="144"/>
      <c r="Q3" s="144"/>
      <c r="R3" s="144"/>
      <c r="S3" s="144"/>
      <c r="T3" s="144"/>
      <c r="U3" s="145"/>
    </row>
    <row r="4" spans="1:21" ht="19.5" customHeight="1">
      <c r="A4" s="146" t="s">
        <v>58</v>
      </c>
      <c r="B4" s="147" t="s">
        <v>59</v>
      </c>
      <c r="C4" s="155" t="s">
        <v>78</v>
      </c>
      <c r="D4" s="156"/>
      <c r="E4" s="156"/>
      <c r="F4" s="156"/>
      <c r="G4" s="156"/>
      <c r="H4" s="156"/>
      <c r="I4" s="156"/>
      <c r="J4" s="156"/>
      <c r="K4" s="157"/>
      <c r="L4" s="150" t="s">
        <v>64</v>
      </c>
      <c r="M4" s="151" t="s">
        <v>61</v>
      </c>
      <c r="N4" s="122" t="s">
        <v>59</v>
      </c>
      <c r="O4" s="148" t="s">
        <v>60</v>
      </c>
      <c r="P4" s="148"/>
      <c r="Q4" s="148"/>
      <c r="R4" s="150" t="s">
        <v>79</v>
      </c>
      <c r="S4" s="150" t="s">
        <v>63</v>
      </c>
      <c r="T4" s="150" t="s">
        <v>64</v>
      </c>
      <c r="U4" s="152" t="s">
        <v>65</v>
      </c>
    </row>
    <row r="5" spans="1:21" ht="19.5" customHeight="1">
      <c r="A5" s="132"/>
      <c r="B5" s="121"/>
      <c r="C5" s="115" t="s">
        <v>66</v>
      </c>
      <c r="D5" s="126" t="s">
        <v>67</v>
      </c>
      <c r="E5" s="123" t="s">
        <v>68</v>
      </c>
      <c r="F5" s="138"/>
      <c r="G5" s="138"/>
      <c r="H5" s="138"/>
      <c r="I5" s="138"/>
      <c r="J5" s="139"/>
      <c r="K5" s="115" t="s">
        <v>69</v>
      </c>
      <c r="L5" s="112"/>
      <c r="M5" s="116"/>
      <c r="N5" s="134"/>
      <c r="O5" s="115" t="s">
        <v>66</v>
      </c>
      <c r="P5" s="115" t="s">
        <v>70</v>
      </c>
      <c r="Q5" s="115" t="s">
        <v>69</v>
      </c>
      <c r="R5" s="112"/>
      <c r="S5" s="112"/>
      <c r="T5" s="112"/>
      <c r="U5" s="113"/>
    </row>
    <row r="6" spans="1:21" ht="19.5" customHeight="1">
      <c r="A6" s="133"/>
      <c r="B6" s="122"/>
      <c r="C6" s="115"/>
      <c r="D6" s="127"/>
      <c r="E6" s="8" t="s">
        <v>71</v>
      </c>
      <c r="F6" s="8" t="s">
        <v>72</v>
      </c>
      <c r="G6" s="8" t="s">
        <v>73</v>
      </c>
      <c r="H6" s="8" t="s">
        <v>74</v>
      </c>
      <c r="I6" s="8" t="s">
        <v>75</v>
      </c>
      <c r="J6" s="9" t="s">
        <v>76</v>
      </c>
      <c r="K6" s="115"/>
      <c r="L6" s="112"/>
      <c r="M6" s="116"/>
      <c r="N6" s="134"/>
      <c r="O6" s="115"/>
      <c r="P6" s="115"/>
      <c r="Q6" s="115"/>
      <c r="R6" s="112"/>
      <c r="S6" s="112"/>
      <c r="T6" s="112"/>
      <c r="U6" s="113"/>
    </row>
    <row r="7" spans="1:22" ht="31.5" customHeight="1">
      <c r="A7" s="10" t="s">
        <v>116</v>
      </c>
      <c r="B7" s="25">
        <v>0</v>
      </c>
      <c r="C7" s="26"/>
      <c r="D7" s="26"/>
      <c r="E7" s="26"/>
      <c r="F7" s="26"/>
      <c r="G7" s="26"/>
      <c r="H7" s="26"/>
      <c r="I7" s="26"/>
      <c r="J7" s="26"/>
      <c r="K7" s="26"/>
      <c r="L7" s="27"/>
      <c r="M7" s="28">
        <v>0</v>
      </c>
      <c r="N7" s="25">
        <v>0</v>
      </c>
      <c r="O7" s="26"/>
      <c r="P7" s="26"/>
      <c r="Q7" s="26"/>
      <c r="R7" s="27"/>
      <c r="S7" s="27"/>
      <c r="T7" s="27"/>
      <c r="U7" s="29">
        <v>0</v>
      </c>
      <c r="V7" s="2"/>
    </row>
    <row r="8" spans="1:22" ht="31.5" customHeight="1">
      <c r="A8" s="10" t="s">
        <v>117</v>
      </c>
      <c r="B8" s="25">
        <v>0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>
        <v>0</v>
      </c>
      <c r="N8" s="25">
        <v>2</v>
      </c>
      <c r="O8" s="26">
        <v>39</v>
      </c>
      <c r="P8" s="26">
        <v>34</v>
      </c>
      <c r="Q8" s="26">
        <f aca="true" t="shared" si="0" ref="Q8:Q13">O8+P8</f>
        <v>73</v>
      </c>
      <c r="R8" s="27">
        <v>5655.16</v>
      </c>
      <c r="S8" s="27">
        <v>14194.45</v>
      </c>
      <c r="T8" s="27">
        <v>12691.79</v>
      </c>
      <c r="U8" s="29">
        <v>38300</v>
      </c>
      <c r="V8" s="2"/>
    </row>
    <row r="9" spans="1:22" ht="31.5" customHeight="1">
      <c r="A9" s="10" t="s">
        <v>118</v>
      </c>
      <c r="B9" s="25">
        <v>0</v>
      </c>
      <c r="C9" s="26"/>
      <c r="D9" s="26"/>
      <c r="E9" s="26"/>
      <c r="F9" s="26"/>
      <c r="G9" s="26"/>
      <c r="H9" s="26"/>
      <c r="I9" s="26"/>
      <c r="J9" s="26"/>
      <c r="K9" s="26"/>
      <c r="L9" s="27"/>
      <c r="M9" s="28">
        <v>0</v>
      </c>
      <c r="N9" s="25">
        <v>2</v>
      </c>
      <c r="O9" s="26">
        <v>30</v>
      </c>
      <c r="P9" s="26">
        <v>4</v>
      </c>
      <c r="Q9" s="26">
        <f t="shared" si="0"/>
        <v>34</v>
      </c>
      <c r="R9" s="27">
        <v>2773</v>
      </c>
      <c r="S9" s="27">
        <v>7348.66</v>
      </c>
      <c r="T9" s="27">
        <v>6310.69</v>
      </c>
      <c r="U9" s="29">
        <v>30200</v>
      </c>
      <c r="V9" s="2"/>
    </row>
    <row r="10" spans="1:22" ht="31.5" customHeight="1">
      <c r="A10" s="10" t="s">
        <v>119</v>
      </c>
      <c r="B10" s="25">
        <v>0</v>
      </c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8">
        <v>0</v>
      </c>
      <c r="N10" s="25">
        <v>2</v>
      </c>
      <c r="O10" s="26">
        <v>15</v>
      </c>
      <c r="P10" s="26">
        <v>8</v>
      </c>
      <c r="Q10" s="26">
        <f t="shared" si="0"/>
        <v>23</v>
      </c>
      <c r="R10" s="27">
        <v>1999.21</v>
      </c>
      <c r="S10" s="27">
        <v>5622.27</v>
      </c>
      <c r="T10" s="27">
        <v>5124.01</v>
      </c>
      <c r="U10" s="29">
        <v>26800</v>
      </c>
      <c r="V10" s="2"/>
    </row>
    <row r="11" spans="1:22" ht="31.5" customHeight="1">
      <c r="A11" s="158" t="s">
        <v>120</v>
      </c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60"/>
      <c r="M11" s="61"/>
      <c r="N11" s="58">
        <v>3</v>
      </c>
      <c r="O11" s="59">
        <v>30</v>
      </c>
      <c r="P11" s="59">
        <v>49</v>
      </c>
      <c r="Q11" s="59">
        <f t="shared" si="0"/>
        <v>79</v>
      </c>
      <c r="R11" s="60">
        <v>7692.94</v>
      </c>
      <c r="S11" s="60">
        <v>19528.73</v>
      </c>
      <c r="T11" s="60">
        <v>17647.92</v>
      </c>
      <c r="U11" s="62">
        <v>67625</v>
      </c>
      <c r="V11" s="2"/>
    </row>
    <row r="12" spans="1:22" ht="31.5" customHeight="1">
      <c r="A12" s="159"/>
      <c r="B12" s="63">
        <v>1</v>
      </c>
      <c r="C12" s="64">
        <v>4</v>
      </c>
      <c r="D12" s="64">
        <v>0</v>
      </c>
      <c r="E12" s="64">
        <v>0</v>
      </c>
      <c r="F12" s="64">
        <v>48</v>
      </c>
      <c r="G12" s="64">
        <v>26</v>
      </c>
      <c r="H12" s="64">
        <v>72</v>
      </c>
      <c r="I12" s="64">
        <v>0</v>
      </c>
      <c r="J12" s="64">
        <v>0</v>
      </c>
      <c r="K12" s="64">
        <f>SUM(C12:J12)</f>
        <v>150</v>
      </c>
      <c r="L12" s="65">
        <v>19216.58</v>
      </c>
      <c r="M12" s="66" t="s">
        <v>150</v>
      </c>
      <c r="N12" s="63">
        <v>1</v>
      </c>
      <c r="O12" s="64">
        <v>28</v>
      </c>
      <c r="P12" s="64">
        <v>34</v>
      </c>
      <c r="Q12" s="64">
        <f t="shared" si="0"/>
        <v>62</v>
      </c>
      <c r="R12" s="65">
        <v>5306.88</v>
      </c>
      <c r="S12" s="65">
        <v>14256.94</v>
      </c>
      <c r="T12" s="65">
        <v>13212.94</v>
      </c>
      <c r="U12" s="67">
        <v>91405</v>
      </c>
      <c r="V12" s="20"/>
    </row>
    <row r="13" spans="1:22" ht="31.5" customHeight="1">
      <c r="A13" s="10" t="s">
        <v>121</v>
      </c>
      <c r="B13" s="25">
        <v>0</v>
      </c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8">
        <v>0</v>
      </c>
      <c r="N13" s="25">
        <v>4</v>
      </c>
      <c r="O13" s="26">
        <v>1</v>
      </c>
      <c r="P13" s="26">
        <v>33</v>
      </c>
      <c r="Q13" s="26">
        <f t="shared" si="0"/>
        <v>34</v>
      </c>
      <c r="R13" s="27">
        <v>3331.79</v>
      </c>
      <c r="S13" s="27">
        <v>7410.27</v>
      </c>
      <c r="T13" s="27">
        <v>6560.56</v>
      </c>
      <c r="U13" s="29">
        <v>32784</v>
      </c>
      <c r="V13" s="2"/>
    </row>
    <row r="14" spans="1:22" ht="31.5" customHeight="1">
      <c r="A14" s="10" t="s">
        <v>122</v>
      </c>
      <c r="B14" s="25">
        <v>0</v>
      </c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8">
        <v>0</v>
      </c>
      <c r="N14" s="30">
        <f>'[1]7月'!R$27</f>
        <v>4</v>
      </c>
      <c r="O14" s="26">
        <f>'[1]7月'!S$27</f>
        <v>30</v>
      </c>
      <c r="P14" s="26">
        <f>'[1]7月'!T$27</f>
        <v>9</v>
      </c>
      <c r="Q14" s="26">
        <f>'[1]7月'!U$27</f>
        <v>39</v>
      </c>
      <c r="R14" s="31">
        <f>'[1]7月'!V$27</f>
        <v>3562.42</v>
      </c>
      <c r="S14" s="31">
        <f>'[1]7月'!W$27</f>
        <v>10697.189999999999</v>
      </c>
      <c r="T14" s="31">
        <f>'[1]7月'!X$27</f>
        <v>9539.1</v>
      </c>
      <c r="U14" s="32">
        <f>'[1]7月'!Y$27</f>
        <v>57498</v>
      </c>
      <c r="V14" s="1"/>
    </row>
    <row r="15" spans="1:22" ht="31.5" customHeight="1">
      <c r="A15" s="10" t="s">
        <v>123</v>
      </c>
      <c r="B15" s="25">
        <v>0</v>
      </c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8">
        <v>0</v>
      </c>
      <c r="N15" s="25">
        <v>0</v>
      </c>
      <c r="O15" s="26"/>
      <c r="P15" s="26"/>
      <c r="Q15" s="26"/>
      <c r="R15" s="27"/>
      <c r="S15" s="27"/>
      <c r="T15" s="27"/>
      <c r="U15" s="29">
        <v>0</v>
      </c>
      <c r="V15" s="2"/>
    </row>
    <row r="16" spans="1:22" ht="31.5" customHeight="1">
      <c r="A16" s="10" t="s">
        <v>3</v>
      </c>
      <c r="B16" s="25">
        <v>0</v>
      </c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8">
        <v>0</v>
      </c>
      <c r="N16" s="30">
        <f>'[1]9月'!R$42</f>
        <v>2</v>
      </c>
      <c r="O16" s="26">
        <f>'[1]9月'!S$42</f>
        <v>23</v>
      </c>
      <c r="P16" s="26">
        <f>'[1]9月'!T$42</f>
        <v>29</v>
      </c>
      <c r="Q16" s="26">
        <f>'[1]9月'!U$42</f>
        <v>52</v>
      </c>
      <c r="R16" s="31">
        <f>'[1]9月'!V$42</f>
        <v>3974</v>
      </c>
      <c r="S16" s="31">
        <f>'[1]9月'!W$42</f>
        <v>10912.439999999999</v>
      </c>
      <c r="T16" s="31">
        <f>'[1]9月'!X$42</f>
        <v>9458.11</v>
      </c>
      <c r="U16" s="32">
        <f>'[1]9月'!Y$42</f>
        <v>43700</v>
      </c>
      <c r="V16" s="2"/>
    </row>
    <row r="17" spans="1:22" ht="31.5" customHeight="1">
      <c r="A17" s="10" t="s">
        <v>4</v>
      </c>
      <c r="B17" s="30">
        <f>'[2]10月 '!F$41</f>
        <v>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03">
        <f>'[2]10月 '!Q$41</f>
        <v>0</v>
      </c>
      <c r="N17" s="30">
        <f>'[2]10月 '!R$41</f>
        <v>2</v>
      </c>
      <c r="O17" s="26">
        <f>'[2]10月 '!S$41</f>
        <v>13</v>
      </c>
      <c r="P17" s="26">
        <f>'[2]10月 '!T$41</f>
        <v>29</v>
      </c>
      <c r="Q17" s="26">
        <f>'[2]10月 '!U$41</f>
        <v>42</v>
      </c>
      <c r="R17" s="31">
        <f>'[2]10月 '!V$41</f>
        <v>3716.92</v>
      </c>
      <c r="S17" s="31">
        <f>'[2]10月 '!W$41</f>
        <v>7840.259999999999</v>
      </c>
      <c r="T17" s="31">
        <f>'[2]10月 '!X$41</f>
        <v>7156.44</v>
      </c>
      <c r="U17" s="68">
        <f>'[2]10月 '!Y$41</f>
        <v>30259</v>
      </c>
      <c r="V17" s="2"/>
    </row>
    <row r="18" spans="1:22" ht="31.5" customHeight="1">
      <c r="A18" s="10" t="s">
        <v>5</v>
      </c>
      <c r="B18" s="30">
        <f>'[2]11月'!F$47</f>
        <v>1</v>
      </c>
      <c r="C18" s="26">
        <f>'[2]11月'!G$47</f>
        <v>0</v>
      </c>
      <c r="D18" s="26">
        <f>'[2]11月'!H$47</f>
        <v>0</v>
      </c>
      <c r="E18" s="26">
        <f>'[2]11月'!I$47</f>
        <v>0</v>
      </c>
      <c r="F18" s="26">
        <f>'[2]11月'!J$47</f>
        <v>72</v>
      </c>
      <c r="G18" s="26">
        <f>'[2]11月'!K$47</f>
        <v>72</v>
      </c>
      <c r="H18" s="26">
        <f>'[2]11月'!L$47</f>
        <v>12</v>
      </c>
      <c r="I18" s="26">
        <f>'[2]11月'!M$47</f>
        <v>0</v>
      </c>
      <c r="J18" s="26">
        <f>'[2]11月'!N$47</f>
        <v>15</v>
      </c>
      <c r="K18" s="26">
        <f>'[2]11月'!O$47</f>
        <v>171</v>
      </c>
      <c r="L18" s="31">
        <f>'[2]11月'!P$47</f>
        <v>17322.62</v>
      </c>
      <c r="M18" s="33">
        <f>'[2]11月'!Q$47</f>
        <v>55000</v>
      </c>
      <c r="N18" s="30">
        <f>'[2]11月'!R$47</f>
        <v>3</v>
      </c>
      <c r="O18" s="26">
        <f>'[2]11月'!S$47</f>
        <v>25</v>
      </c>
      <c r="P18" s="26">
        <f>'[2]11月'!T$47</f>
        <v>0</v>
      </c>
      <c r="Q18" s="26">
        <f>'[2]11月'!U$47</f>
        <v>25</v>
      </c>
      <c r="R18" s="31">
        <f>'[2]11月'!V$47</f>
        <v>1946.5</v>
      </c>
      <c r="S18" s="31">
        <f>'[2]11月'!W$47</f>
        <v>5603.67</v>
      </c>
      <c r="T18" s="31">
        <f>'[2]11月'!X$47</f>
        <v>5049.55</v>
      </c>
      <c r="U18" s="32">
        <f>'[2]11月'!Y$47</f>
        <v>21600</v>
      </c>
      <c r="V18" s="2"/>
    </row>
    <row r="19" spans="1:22" ht="31.5" customHeight="1">
      <c r="A19" s="10" t="s">
        <v>124</v>
      </c>
      <c r="B19" s="30">
        <f>'[2]12月'!F$48</f>
        <v>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03">
        <f>'[2]12月'!Q$48</f>
        <v>0</v>
      </c>
      <c r="N19" s="30">
        <f>'[2]12月'!R$48</f>
        <v>4</v>
      </c>
      <c r="O19" s="26">
        <f>'[2]12月'!S$48</f>
        <v>26</v>
      </c>
      <c r="P19" s="26">
        <f>'[2]12月'!T$48</f>
        <v>36</v>
      </c>
      <c r="Q19" s="26">
        <f>'[2]12月'!U$48</f>
        <v>62</v>
      </c>
      <c r="R19" s="31">
        <f>'[2]12月'!V$48</f>
        <v>5342.87</v>
      </c>
      <c r="S19" s="31">
        <f>'[2]12月'!W$48</f>
        <v>13384.42</v>
      </c>
      <c r="T19" s="31">
        <f>'[2]12月'!X$48</f>
        <v>11766.31</v>
      </c>
      <c r="U19" s="32">
        <f>'[2]12月'!Y$48</f>
        <v>55948</v>
      </c>
      <c r="V19" s="2"/>
    </row>
    <row r="20" spans="1:21" s="3" customFormat="1" ht="40.5" customHeight="1" thickBot="1">
      <c r="A20" s="5" t="s">
        <v>8</v>
      </c>
      <c r="B20" s="35">
        <f>SUM(B7:B19)</f>
        <v>2</v>
      </c>
      <c r="C20" s="36">
        <f aca="true" t="shared" si="1" ref="C20:U20">SUM(C7:C19)</f>
        <v>4</v>
      </c>
      <c r="D20" s="36">
        <f t="shared" si="1"/>
        <v>0</v>
      </c>
      <c r="E20" s="36">
        <f t="shared" si="1"/>
        <v>0</v>
      </c>
      <c r="F20" s="36">
        <f t="shared" si="1"/>
        <v>120</v>
      </c>
      <c r="G20" s="36">
        <f t="shared" si="1"/>
        <v>98</v>
      </c>
      <c r="H20" s="36">
        <f t="shared" si="1"/>
        <v>84</v>
      </c>
      <c r="I20" s="36">
        <f t="shared" si="1"/>
        <v>0</v>
      </c>
      <c r="J20" s="36">
        <f t="shared" si="1"/>
        <v>15</v>
      </c>
      <c r="K20" s="36">
        <f t="shared" si="1"/>
        <v>321</v>
      </c>
      <c r="L20" s="56">
        <f t="shared" si="1"/>
        <v>36539.2</v>
      </c>
      <c r="M20" s="47">
        <f t="shared" si="1"/>
        <v>55000</v>
      </c>
      <c r="N20" s="35">
        <f t="shared" si="1"/>
        <v>29</v>
      </c>
      <c r="O20" s="36">
        <f t="shared" si="1"/>
        <v>260</v>
      </c>
      <c r="P20" s="36">
        <f t="shared" si="1"/>
        <v>265</v>
      </c>
      <c r="Q20" s="36">
        <f t="shared" si="1"/>
        <v>525</v>
      </c>
      <c r="R20" s="56">
        <f t="shared" si="1"/>
        <v>45301.69</v>
      </c>
      <c r="S20" s="56">
        <f t="shared" si="1"/>
        <v>116799.3</v>
      </c>
      <c r="T20" s="56">
        <f t="shared" si="1"/>
        <v>104517.42</v>
      </c>
      <c r="U20" s="49">
        <f t="shared" si="1"/>
        <v>496119</v>
      </c>
    </row>
  </sheetData>
  <mergeCells count="23">
    <mergeCell ref="B3:M3"/>
    <mergeCell ref="N3:U3"/>
    <mergeCell ref="T4:T6"/>
    <mergeCell ref="U4:U6"/>
    <mergeCell ref="R4:R6"/>
    <mergeCell ref="O5:O6"/>
    <mergeCell ref="O4:Q4"/>
    <mergeCell ref="Q5:Q6"/>
    <mergeCell ref="A11:A12"/>
    <mergeCell ref="D5:D6"/>
    <mergeCell ref="N4:N6"/>
    <mergeCell ref="C5:C6"/>
    <mergeCell ref="K5:K6"/>
    <mergeCell ref="A1:U1"/>
    <mergeCell ref="A4:A6"/>
    <mergeCell ref="B4:B6"/>
    <mergeCell ref="C4:K4"/>
    <mergeCell ref="L4:L6"/>
    <mergeCell ref="E5:J5"/>
    <mergeCell ref="M4:M6"/>
    <mergeCell ref="A2:U2"/>
    <mergeCell ref="S4:S6"/>
    <mergeCell ref="P5:P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V19"/>
  <sheetViews>
    <sheetView workbookViewId="0" topLeftCell="N12">
      <selection activeCell="U19" sqref="U19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1.25390625" style="0" customWidth="1"/>
    <col min="13" max="13" width="10.625" style="0" customWidth="1"/>
    <col min="14" max="14" width="4.625" style="0" customWidth="1"/>
    <col min="15" max="17" width="5.75390625" style="0" customWidth="1"/>
    <col min="18" max="18" width="10.00390625" style="0" bestFit="1" customWidth="1"/>
    <col min="19" max="20" width="11.00390625" style="0" customWidth="1"/>
    <col min="21" max="21" width="10.75390625" style="0" customWidth="1"/>
  </cols>
  <sheetData>
    <row r="1" spans="1:21" ht="33.75" customHeight="1">
      <c r="A1" s="128" t="s">
        <v>133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8.5" customHeight="1" thickBot="1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30" customHeight="1" thickBot="1">
      <c r="A3" s="11" t="s">
        <v>35</v>
      </c>
      <c r="B3" s="140" t="s">
        <v>36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3" t="s">
        <v>37</v>
      </c>
      <c r="O3" s="144"/>
      <c r="P3" s="144"/>
      <c r="Q3" s="144"/>
      <c r="R3" s="144"/>
      <c r="S3" s="144"/>
      <c r="T3" s="144"/>
      <c r="U3" s="145"/>
    </row>
    <row r="4" spans="1:21" ht="19.5" customHeight="1">
      <c r="A4" s="146" t="s">
        <v>58</v>
      </c>
      <c r="B4" s="147" t="s">
        <v>59</v>
      </c>
      <c r="C4" s="148" t="s">
        <v>60</v>
      </c>
      <c r="D4" s="148"/>
      <c r="E4" s="148"/>
      <c r="F4" s="148"/>
      <c r="G4" s="148"/>
      <c r="H4" s="148"/>
      <c r="I4" s="148"/>
      <c r="J4" s="148"/>
      <c r="K4" s="149"/>
      <c r="L4" s="150" t="s">
        <v>64</v>
      </c>
      <c r="M4" s="151" t="s">
        <v>61</v>
      </c>
      <c r="N4" s="122" t="s">
        <v>59</v>
      </c>
      <c r="O4" s="148" t="s">
        <v>60</v>
      </c>
      <c r="P4" s="148"/>
      <c r="Q4" s="148"/>
      <c r="R4" s="150" t="s">
        <v>80</v>
      </c>
      <c r="S4" s="150" t="s">
        <v>63</v>
      </c>
      <c r="T4" s="150" t="s">
        <v>64</v>
      </c>
      <c r="U4" s="152" t="s">
        <v>65</v>
      </c>
    </row>
    <row r="5" spans="1:21" ht="19.5" customHeight="1">
      <c r="A5" s="132"/>
      <c r="B5" s="121"/>
      <c r="C5" s="115" t="s">
        <v>66</v>
      </c>
      <c r="D5" s="126" t="s">
        <v>67</v>
      </c>
      <c r="E5" s="123" t="s">
        <v>68</v>
      </c>
      <c r="F5" s="138"/>
      <c r="G5" s="138"/>
      <c r="H5" s="138"/>
      <c r="I5" s="138"/>
      <c r="J5" s="139"/>
      <c r="K5" s="115" t="s">
        <v>69</v>
      </c>
      <c r="L5" s="112"/>
      <c r="M5" s="116"/>
      <c r="N5" s="134"/>
      <c r="O5" s="115" t="s">
        <v>66</v>
      </c>
      <c r="P5" s="115" t="s">
        <v>70</v>
      </c>
      <c r="Q5" s="115" t="s">
        <v>69</v>
      </c>
      <c r="R5" s="112"/>
      <c r="S5" s="112"/>
      <c r="T5" s="112"/>
      <c r="U5" s="113"/>
    </row>
    <row r="6" spans="1:21" ht="19.5" customHeight="1">
      <c r="A6" s="133"/>
      <c r="B6" s="122"/>
      <c r="C6" s="115"/>
      <c r="D6" s="127"/>
      <c r="E6" s="8" t="s">
        <v>71</v>
      </c>
      <c r="F6" s="8" t="s">
        <v>72</v>
      </c>
      <c r="G6" s="8" t="s">
        <v>73</v>
      </c>
      <c r="H6" s="8" t="s">
        <v>74</v>
      </c>
      <c r="I6" s="8" t="s">
        <v>75</v>
      </c>
      <c r="J6" s="9" t="s">
        <v>76</v>
      </c>
      <c r="K6" s="115"/>
      <c r="L6" s="112"/>
      <c r="M6" s="116"/>
      <c r="N6" s="134"/>
      <c r="O6" s="115"/>
      <c r="P6" s="115"/>
      <c r="Q6" s="115"/>
      <c r="R6" s="112"/>
      <c r="S6" s="112"/>
      <c r="T6" s="112"/>
      <c r="U6" s="113"/>
    </row>
    <row r="7" spans="1:22" ht="31.5" customHeight="1">
      <c r="A7" s="10" t="s">
        <v>116</v>
      </c>
      <c r="B7" s="25">
        <v>0</v>
      </c>
      <c r="C7" s="26"/>
      <c r="D7" s="26"/>
      <c r="E7" s="26"/>
      <c r="F7" s="26"/>
      <c r="G7" s="26"/>
      <c r="H7" s="26"/>
      <c r="I7" s="26"/>
      <c r="J7" s="26"/>
      <c r="K7" s="26"/>
      <c r="L7" s="27"/>
      <c r="M7" s="28">
        <v>0</v>
      </c>
      <c r="N7" s="25">
        <v>0</v>
      </c>
      <c r="O7" s="26"/>
      <c r="P7" s="26"/>
      <c r="Q7" s="26"/>
      <c r="R7" s="27"/>
      <c r="S7" s="27"/>
      <c r="T7" s="27"/>
      <c r="U7" s="29">
        <v>0</v>
      </c>
      <c r="V7" s="2"/>
    </row>
    <row r="8" spans="1:22" ht="31.5" customHeight="1">
      <c r="A8" s="10" t="s">
        <v>117</v>
      </c>
      <c r="B8" s="25">
        <v>0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>
        <v>0</v>
      </c>
      <c r="N8" s="25">
        <v>0</v>
      </c>
      <c r="O8" s="26"/>
      <c r="P8" s="26"/>
      <c r="Q8" s="26"/>
      <c r="R8" s="27"/>
      <c r="S8" s="27"/>
      <c r="T8" s="27"/>
      <c r="U8" s="29">
        <v>0</v>
      </c>
      <c r="V8" s="2"/>
    </row>
    <row r="9" spans="1:22" ht="31.5" customHeight="1">
      <c r="A9" s="10" t="s">
        <v>118</v>
      </c>
      <c r="B9" s="25">
        <v>0</v>
      </c>
      <c r="C9" s="26"/>
      <c r="D9" s="26"/>
      <c r="E9" s="26"/>
      <c r="F9" s="26"/>
      <c r="G9" s="26"/>
      <c r="H9" s="26"/>
      <c r="I9" s="26"/>
      <c r="J9" s="26"/>
      <c r="K9" s="26"/>
      <c r="L9" s="27"/>
      <c r="M9" s="28">
        <v>0</v>
      </c>
      <c r="N9" s="25">
        <v>0</v>
      </c>
      <c r="O9" s="26"/>
      <c r="P9" s="26"/>
      <c r="Q9" s="26"/>
      <c r="R9" s="27"/>
      <c r="S9" s="27"/>
      <c r="T9" s="27"/>
      <c r="U9" s="29">
        <v>0</v>
      </c>
      <c r="V9" s="2"/>
    </row>
    <row r="10" spans="1:22" ht="31.5" customHeight="1">
      <c r="A10" s="10" t="s">
        <v>119</v>
      </c>
      <c r="B10" s="25">
        <v>0</v>
      </c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8">
        <v>0</v>
      </c>
      <c r="N10" s="25">
        <v>0</v>
      </c>
      <c r="O10" s="26"/>
      <c r="P10" s="26"/>
      <c r="Q10" s="26"/>
      <c r="R10" s="27"/>
      <c r="S10" s="27"/>
      <c r="T10" s="27"/>
      <c r="U10" s="29">
        <v>0</v>
      </c>
      <c r="V10" s="2"/>
    </row>
    <row r="11" spans="1:22" ht="31.5" customHeight="1">
      <c r="A11" s="10" t="s">
        <v>120</v>
      </c>
      <c r="B11" s="25">
        <v>0</v>
      </c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8">
        <v>0</v>
      </c>
      <c r="N11" s="25">
        <v>0</v>
      </c>
      <c r="O11" s="26"/>
      <c r="P11" s="26"/>
      <c r="Q11" s="26"/>
      <c r="R11" s="27"/>
      <c r="S11" s="27"/>
      <c r="T11" s="27"/>
      <c r="U11" s="29">
        <v>0</v>
      </c>
      <c r="V11" s="2"/>
    </row>
    <row r="12" spans="1:22" ht="31.5" customHeight="1">
      <c r="A12" s="10" t="s">
        <v>121</v>
      </c>
      <c r="B12" s="25">
        <v>0</v>
      </c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8">
        <v>0</v>
      </c>
      <c r="N12" s="25">
        <v>0</v>
      </c>
      <c r="O12" s="26"/>
      <c r="P12" s="26"/>
      <c r="Q12" s="26"/>
      <c r="R12" s="27"/>
      <c r="S12" s="27"/>
      <c r="T12" s="27"/>
      <c r="U12" s="29">
        <v>0</v>
      </c>
      <c r="V12" s="2"/>
    </row>
    <row r="13" spans="1:22" ht="31.5" customHeight="1">
      <c r="A13" s="10" t="s">
        <v>122</v>
      </c>
      <c r="B13" s="25">
        <v>0</v>
      </c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8">
        <v>0</v>
      </c>
      <c r="N13" s="25">
        <v>0</v>
      </c>
      <c r="O13" s="26"/>
      <c r="P13" s="26"/>
      <c r="Q13" s="26"/>
      <c r="R13" s="27"/>
      <c r="S13" s="27"/>
      <c r="T13" s="27"/>
      <c r="U13" s="29">
        <v>0</v>
      </c>
      <c r="V13" s="1"/>
    </row>
    <row r="14" spans="1:22" ht="31.5" customHeight="1">
      <c r="A14" s="10" t="s">
        <v>123</v>
      </c>
      <c r="B14" s="25">
        <v>0</v>
      </c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8">
        <v>0</v>
      </c>
      <c r="N14" s="25">
        <v>0</v>
      </c>
      <c r="O14" s="26"/>
      <c r="P14" s="26"/>
      <c r="Q14" s="26"/>
      <c r="R14" s="27"/>
      <c r="S14" s="27"/>
      <c r="T14" s="27"/>
      <c r="U14" s="29">
        <v>0</v>
      </c>
      <c r="V14" s="2"/>
    </row>
    <row r="15" spans="1:22" ht="31.5" customHeight="1">
      <c r="A15" s="10" t="s">
        <v>3</v>
      </c>
      <c r="B15" s="25">
        <v>0</v>
      </c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8">
        <v>0</v>
      </c>
      <c r="N15" s="25">
        <v>0</v>
      </c>
      <c r="O15" s="26"/>
      <c r="P15" s="26"/>
      <c r="Q15" s="26"/>
      <c r="R15" s="27"/>
      <c r="S15" s="27"/>
      <c r="T15" s="27"/>
      <c r="U15" s="29">
        <v>0</v>
      </c>
      <c r="V15" s="2"/>
    </row>
    <row r="16" spans="1:22" ht="31.5" customHeight="1">
      <c r="A16" s="10" t="s">
        <v>4</v>
      </c>
      <c r="B16" s="25">
        <v>0</v>
      </c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8">
        <v>0</v>
      </c>
      <c r="N16" s="25">
        <v>0</v>
      </c>
      <c r="O16" s="26"/>
      <c r="P16" s="26"/>
      <c r="Q16" s="26"/>
      <c r="R16" s="27"/>
      <c r="S16" s="27"/>
      <c r="T16" s="27"/>
      <c r="U16" s="29">
        <v>0</v>
      </c>
      <c r="V16" s="2"/>
    </row>
    <row r="17" spans="1:22" ht="31.5" customHeight="1">
      <c r="A17" s="10" t="s">
        <v>5</v>
      </c>
      <c r="B17" s="25">
        <v>0</v>
      </c>
      <c r="C17" s="26"/>
      <c r="D17" s="26"/>
      <c r="E17" s="26"/>
      <c r="F17" s="26"/>
      <c r="G17" s="26"/>
      <c r="H17" s="26"/>
      <c r="I17" s="26"/>
      <c r="J17" s="26"/>
      <c r="K17" s="26"/>
      <c r="L17" s="27"/>
      <c r="M17" s="28">
        <v>0</v>
      </c>
      <c r="N17" s="25">
        <v>0</v>
      </c>
      <c r="O17" s="26"/>
      <c r="P17" s="26"/>
      <c r="Q17" s="26"/>
      <c r="R17" s="27"/>
      <c r="S17" s="27"/>
      <c r="T17" s="27"/>
      <c r="U17" s="29">
        <v>0</v>
      </c>
      <c r="V17" s="2"/>
    </row>
    <row r="18" spans="1:22" ht="31.5" customHeight="1">
      <c r="A18" s="10" t="s">
        <v>124</v>
      </c>
      <c r="B18" s="25">
        <v>0</v>
      </c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28">
        <v>0</v>
      </c>
      <c r="N18" s="25">
        <v>0</v>
      </c>
      <c r="O18" s="26"/>
      <c r="P18" s="26"/>
      <c r="Q18" s="26"/>
      <c r="R18" s="27"/>
      <c r="S18" s="27"/>
      <c r="T18" s="27"/>
      <c r="U18" s="29">
        <v>0</v>
      </c>
      <c r="V18" s="2"/>
    </row>
    <row r="19" spans="1:21" s="4" customFormat="1" ht="40.5" customHeight="1" thickBot="1">
      <c r="A19" s="5" t="s">
        <v>77</v>
      </c>
      <c r="B19" s="35">
        <f>SUM(B7:B18)</f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36">
        <v>0</v>
      </c>
      <c r="M19" s="110">
        <f>SUM(M7:M18)</f>
        <v>0</v>
      </c>
      <c r="N19" s="35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111">
        <v>0</v>
      </c>
    </row>
  </sheetData>
  <mergeCells count="22">
    <mergeCell ref="A1:U1"/>
    <mergeCell ref="A4:A6"/>
    <mergeCell ref="B4:B6"/>
    <mergeCell ref="C4:K4"/>
    <mergeCell ref="L4:L6"/>
    <mergeCell ref="S4:S6"/>
    <mergeCell ref="C5:C6"/>
    <mergeCell ref="E5:J5"/>
    <mergeCell ref="A2:U2"/>
    <mergeCell ref="M4:M6"/>
    <mergeCell ref="B3:M3"/>
    <mergeCell ref="N3:U3"/>
    <mergeCell ref="N4:N6"/>
    <mergeCell ref="O4:Q4"/>
    <mergeCell ref="T4:T6"/>
    <mergeCell ref="U4:U6"/>
    <mergeCell ref="P5:P6"/>
    <mergeCell ref="Q5:Q6"/>
    <mergeCell ref="K5:K6"/>
    <mergeCell ref="D5:D6"/>
    <mergeCell ref="R4:R6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V19"/>
  <sheetViews>
    <sheetView workbookViewId="0" topLeftCell="A6">
      <selection activeCell="U19" sqref="U19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1.25390625" style="0" customWidth="1"/>
    <col min="13" max="13" width="10.625" style="0" customWidth="1"/>
    <col min="14" max="14" width="4.625" style="0" customWidth="1"/>
    <col min="15" max="17" width="5.75390625" style="0" customWidth="1"/>
    <col min="18" max="18" width="10.00390625" style="0" bestFit="1" customWidth="1"/>
    <col min="19" max="20" width="11.00390625" style="0" customWidth="1"/>
    <col min="21" max="21" width="10.75390625" style="0" customWidth="1"/>
  </cols>
  <sheetData>
    <row r="1" spans="1:21" ht="33.75" customHeight="1">
      <c r="A1" s="128" t="s">
        <v>134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8.5" customHeight="1" thickBot="1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24.75" customHeight="1" thickBot="1">
      <c r="A3" s="11" t="s">
        <v>35</v>
      </c>
      <c r="B3" s="140" t="s">
        <v>36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3" t="s">
        <v>37</v>
      </c>
      <c r="O3" s="144"/>
      <c r="P3" s="144"/>
      <c r="Q3" s="144"/>
      <c r="R3" s="144"/>
      <c r="S3" s="144"/>
      <c r="T3" s="144"/>
      <c r="U3" s="145"/>
    </row>
    <row r="4" spans="1:21" ht="19.5" customHeight="1">
      <c r="A4" s="146" t="s">
        <v>58</v>
      </c>
      <c r="B4" s="147" t="s">
        <v>59</v>
      </c>
      <c r="C4" s="148" t="s">
        <v>60</v>
      </c>
      <c r="D4" s="148"/>
      <c r="E4" s="148"/>
      <c r="F4" s="148"/>
      <c r="G4" s="148"/>
      <c r="H4" s="148"/>
      <c r="I4" s="148"/>
      <c r="J4" s="148"/>
      <c r="K4" s="149"/>
      <c r="L4" s="150" t="s">
        <v>64</v>
      </c>
      <c r="M4" s="151" t="s">
        <v>61</v>
      </c>
      <c r="N4" s="122" t="s">
        <v>59</v>
      </c>
      <c r="O4" s="148" t="s">
        <v>60</v>
      </c>
      <c r="P4" s="148"/>
      <c r="Q4" s="148"/>
      <c r="R4" s="150" t="s">
        <v>80</v>
      </c>
      <c r="S4" s="150" t="s">
        <v>63</v>
      </c>
      <c r="T4" s="150" t="s">
        <v>64</v>
      </c>
      <c r="U4" s="152" t="s">
        <v>65</v>
      </c>
    </row>
    <row r="5" spans="1:21" ht="19.5" customHeight="1">
      <c r="A5" s="132"/>
      <c r="B5" s="121"/>
      <c r="C5" s="115" t="s">
        <v>66</v>
      </c>
      <c r="D5" s="126" t="s">
        <v>67</v>
      </c>
      <c r="E5" s="123" t="s">
        <v>68</v>
      </c>
      <c r="F5" s="138"/>
      <c r="G5" s="138"/>
      <c r="H5" s="138"/>
      <c r="I5" s="138"/>
      <c r="J5" s="139"/>
      <c r="K5" s="115" t="s">
        <v>69</v>
      </c>
      <c r="L5" s="112"/>
      <c r="M5" s="116"/>
      <c r="N5" s="134"/>
      <c r="O5" s="115" t="s">
        <v>66</v>
      </c>
      <c r="P5" s="115" t="s">
        <v>70</v>
      </c>
      <c r="Q5" s="115" t="s">
        <v>69</v>
      </c>
      <c r="R5" s="112"/>
      <c r="S5" s="112"/>
      <c r="T5" s="112"/>
      <c r="U5" s="113"/>
    </row>
    <row r="6" spans="1:21" ht="19.5" customHeight="1">
      <c r="A6" s="133"/>
      <c r="B6" s="122"/>
      <c r="C6" s="115"/>
      <c r="D6" s="127"/>
      <c r="E6" s="8" t="s">
        <v>71</v>
      </c>
      <c r="F6" s="8" t="s">
        <v>72</v>
      </c>
      <c r="G6" s="8" t="s">
        <v>73</v>
      </c>
      <c r="H6" s="8" t="s">
        <v>74</v>
      </c>
      <c r="I6" s="8" t="s">
        <v>75</v>
      </c>
      <c r="J6" s="9" t="s">
        <v>76</v>
      </c>
      <c r="K6" s="115"/>
      <c r="L6" s="112"/>
      <c r="M6" s="116"/>
      <c r="N6" s="134"/>
      <c r="O6" s="115"/>
      <c r="P6" s="115"/>
      <c r="Q6" s="115"/>
      <c r="R6" s="112"/>
      <c r="S6" s="112"/>
      <c r="T6" s="112"/>
      <c r="U6" s="113"/>
    </row>
    <row r="7" spans="1:22" ht="31.5" customHeight="1">
      <c r="A7" s="10" t="s">
        <v>116</v>
      </c>
      <c r="B7" s="25">
        <v>0</v>
      </c>
      <c r="C7" s="26"/>
      <c r="D7" s="26"/>
      <c r="E7" s="26"/>
      <c r="F7" s="26"/>
      <c r="G7" s="26"/>
      <c r="H7" s="26"/>
      <c r="I7" s="26"/>
      <c r="J7" s="26"/>
      <c r="K7" s="26"/>
      <c r="L7" s="27"/>
      <c r="M7" s="28">
        <v>0</v>
      </c>
      <c r="N7" s="25">
        <v>0</v>
      </c>
      <c r="O7" s="26"/>
      <c r="P7" s="26"/>
      <c r="Q7" s="26"/>
      <c r="R7" s="27"/>
      <c r="S7" s="27"/>
      <c r="T7" s="27"/>
      <c r="U7" s="29">
        <v>0</v>
      </c>
      <c r="V7" s="2"/>
    </row>
    <row r="8" spans="1:22" ht="31.5" customHeight="1">
      <c r="A8" s="10" t="s">
        <v>117</v>
      </c>
      <c r="B8" s="25">
        <v>0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>
        <v>0</v>
      </c>
      <c r="N8" s="25">
        <v>0</v>
      </c>
      <c r="O8" s="26"/>
      <c r="P8" s="26"/>
      <c r="Q8" s="26"/>
      <c r="R8" s="27"/>
      <c r="S8" s="27"/>
      <c r="T8" s="27"/>
      <c r="U8" s="29">
        <v>0</v>
      </c>
      <c r="V8" s="2"/>
    </row>
    <row r="9" spans="1:22" ht="31.5" customHeight="1">
      <c r="A9" s="10" t="s">
        <v>118</v>
      </c>
      <c r="B9" s="25">
        <v>0</v>
      </c>
      <c r="C9" s="26"/>
      <c r="D9" s="26"/>
      <c r="E9" s="26"/>
      <c r="F9" s="26"/>
      <c r="G9" s="26"/>
      <c r="H9" s="26"/>
      <c r="I9" s="26"/>
      <c r="J9" s="26"/>
      <c r="K9" s="26"/>
      <c r="L9" s="27"/>
      <c r="M9" s="28">
        <v>0</v>
      </c>
      <c r="N9" s="25">
        <v>0</v>
      </c>
      <c r="O9" s="26"/>
      <c r="P9" s="26"/>
      <c r="Q9" s="26"/>
      <c r="R9" s="27"/>
      <c r="S9" s="27"/>
      <c r="T9" s="27"/>
      <c r="U9" s="29">
        <v>0</v>
      </c>
      <c r="V9" s="2"/>
    </row>
    <row r="10" spans="1:22" ht="31.5" customHeight="1">
      <c r="A10" s="10" t="s">
        <v>119</v>
      </c>
      <c r="B10" s="25">
        <v>0</v>
      </c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8">
        <v>0</v>
      </c>
      <c r="N10" s="25">
        <v>0</v>
      </c>
      <c r="O10" s="26"/>
      <c r="P10" s="26"/>
      <c r="Q10" s="26"/>
      <c r="R10" s="27"/>
      <c r="S10" s="27"/>
      <c r="T10" s="27"/>
      <c r="U10" s="29">
        <v>0</v>
      </c>
      <c r="V10" s="2"/>
    </row>
    <row r="11" spans="1:22" ht="31.5" customHeight="1">
      <c r="A11" s="10" t="s">
        <v>120</v>
      </c>
      <c r="B11" s="25">
        <v>0</v>
      </c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8">
        <v>0</v>
      </c>
      <c r="N11" s="25">
        <v>0</v>
      </c>
      <c r="O11" s="26"/>
      <c r="P11" s="26"/>
      <c r="Q11" s="26"/>
      <c r="R11" s="27"/>
      <c r="S11" s="27"/>
      <c r="T11" s="27"/>
      <c r="U11" s="29">
        <v>0</v>
      </c>
      <c r="V11" s="2"/>
    </row>
    <row r="12" spans="1:22" ht="31.5" customHeight="1">
      <c r="A12" s="10" t="s">
        <v>121</v>
      </c>
      <c r="B12" s="25">
        <v>1</v>
      </c>
      <c r="C12" s="26">
        <v>0</v>
      </c>
      <c r="D12" s="26">
        <v>0</v>
      </c>
      <c r="E12" s="26">
        <v>0</v>
      </c>
      <c r="F12" s="26">
        <v>36</v>
      </c>
      <c r="G12" s="26">
        <v>0</v>
      </c>
      <c r="H12" s="26">
        <v>0</v>
      </c>
      <c r="I12" s="26">
        <v>0</v>
      </c>
      <c r="J12" s="26">
        <v>0</v>
      </c>
      <c r="K12" s="26">
        <f>SUM(C12:J12)</f>
        <v>36</v>
      </c>
      <c r="L12" s="27">
        <v>2741.25</v>
      </c>
      <c r="M12" s="28">
        <v>10000</v>
      </c>
      <c r="N12" s="25">
        <v>0</v>
      </c>
      <c r="O12" s="26"/>
      <c r="P12" s="26"/>
      <c r="Q12" s="26"/>
      <c r="R12" s="27"/>
      <c r="S12" s="27"/>
      <c r="T12" s="27"/>
      <c r="U12" s="29">
        <v>0</v>
      </c>
      <c r="V12" s="2"/>
    </row>
    <row r="13" spans="1:22" ht="31.5" customHeight="1">
      <c r="A13" s="10" t="s">
        <v>122</v>
      </c>
      <c r="B13" s="25">
        <v>0</v>
      </c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8">
        <v>0</v>
      </c>
      <c r="N13" s="25">
        <v>0</v>
      </c>
      <c r="O13" s="26"/>
      <c r="P13" s="26"/>
      <c r="Q13" s="26"/>
      <c r="R13" s="27"/>
      <c r="S13" s="27"/>
      <c r="T13" s="27"/>
      <c r="U13" s="29">
        <v>0</v>
      </c>
      <c r="V13" s="1"/>
    </row>
    <row r="14" spans="1:22" ht="31.5" customHeight="1">
      <c r="A14" s="10" t="s">
        <v>123</v>
      </c>
      <c r="B14" s="25">
        <v>0</v>
      </c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8">
        <v>0</v>
      </c>
      <c r="N14" s="25">
        <v>0</v>
      </c>
      <c r="O14" s="26"/>
      <c r="P14" s="26"/>
      <c r="Q14" s="26"/>
      <c r="R14" s="27"/>
      <c r="S14" s="27"/>
      <c r="T14" s="27"/>
      <c r="U14" s="29">
        <v>0</v>
      </c>
      <c r="V14" s="2"/>
    </row>
    <row r="15" spans="1:22" ht="31.5" customHeight="1">
      <c r="A15" s="10" t="s">
        <v>3</v>
      </c>
      <c r="B15" s="25">
        <v>0</v>
      </c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8">
        <v>0</v>
      </c>
      <c r="N15" s="25">
        <v>0</v>
      </c>
      <c r="O15" s="26"/>
      <c r="P15" s="26"/>
      <c r="Q15" s="26"/>
      <c r="R15" s="27"/>
      <c r="S15" s="27"/>
      <c r="T15" s="27"/>
      <c r="U15" s="29">
        <v>0</v>
      </c>
      <c r="V15" s="2"/>
    </row>
    <row r="16" spans="1:22" ht="31.5" customHeight="1">
      <c r="A16" s="10" t="s">
        <v>4</v>
      </c>
      <c r="B16" s="25">
        <v>0</v>
      </c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8">
        <v>0</v>
      </c>
      <c r="N16" s="25">
        <v>0</v>
      </c>
      <c r="O16" s="26"/>
      <c r="P16" s="26"/>
      <c r="Q16" s="26"/>
      <c r="R16" s="27"/>
      <c r="S16" s="27"/>
      <c r="T16" s="27"/>
      <c r="U16" s="29">
        <v>0</v>
      </c>
      <c r="V16" s="2"/>
    </row>
    <row r="17" spans="1:22" ht="31.5" customHeight="1">
      <c r="A17" s="10" t="s">
        <v>5</v>
      </c>
      <c r="B17" s="25">
        <v>0</v>
      </c>
      <c r="C17" s="26"/>
      <c r="D17" s="26"/>
      <c r="E17" s="26"/>
      <c r="F17" s="26"/>
      <c r="G17" s="26"/>
      <c r="H17" s="26"/>
      <c r="I17" s="26"/>
      <c r="J17" s="26"/>
      <c r="K17" s="26"/>
      <c r="L17" s="27"/>
      <c r="M17" s="28">
        <v>0</v>
      </c>
      <c r="N17" s="25">
        <v>0</v>
      </c>
      <c r="O17" s="26"/>
      <c r="P17" s="26"/>
      <c r="Q17" s="26"/>
      <c r="R17" s="27"/>
      <c r="S17" s="27"/>
      <c r="T17" s="27"/>
      <c r="U17" s="29">
        <v>0</v>
      </c>
      <c r="V17" s="2"/>
    </row>
    <row r="18" spans="1:22" ht="31.5" customHeight="1">
      <c r="A18" s="10" t="s">
        <v>124</v>
      </c>
      <c r="B18" s="25">
        <v>0</v>
      </c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28">
        <v>0</v>
      </c>
      <c r="N18" s="25">
        <v>0</v>
      </c>
      <c r="O18" s="26"/>
      <c r="P18" s="26"/>
      <c r="Q18" s="26"/>
      <c r="R18" s="27"/>
      <c r="S18" s="27"/>
      <c r="T18" s="27"/>
      <c r="U18" s="29">
        <v>0</v>
      </c>
      <c r="V18" s="2"/>
    </row>
    <row r="19" spans="1:21" s="4" customFormat="1" ht="40.5" customHeight="1" thickBot="1">
      <c r="A19" s="5" t="s">
        <v>77</v>
      </c>
      <c r="B19" s="35">
        <f>SUM(B7:B18)</f>
        <v>1</v>
      </c>
      <c r="C19" s="43">
        <f>SUM(C7:C18)</f>
        <v>0</v>
      </c>
      <c r="D19" s="43">
        <f aca="true" t="shared" si="0" ref="D19:M19">SUM(D7:D18)</f>
        <v>0</v>
      </c>
      <c r="E19" s="43">
        <f t="shared" si="0"/>
        <v>0</v>
      </c>
      <c r="F19" s="43">
        <f t="shared" si="0"/>
        <v>36</v>
      </c>
      <c r="G19" s="43">
        <f t="shared" si="0"/>
        <v>0</v>
      </c>
      <c r="H19" s="43">
        <f t="shared" si="0"/>
        <v>0</v>
      </c>
      <c r="I19" s="43">
        <f t="shared" si="0"/>
        <v>0</v>
      </c>
      <c r="J19" s="43">
        <f t="shared" si="0"/>
        <v>0</v>
      </c>
      <c r="K19" s="43">
        <f t="shared" si="0"/>
        <v>36</v>
      </c>
      <c r="L19" s="69">
        <f t="shared" si="0"/>
        <v>2741.25</v>
      </c>
      <c r="M19" s="70">
        <f t="shared" si="0"/>
        <v>10000</v>
      </c>
      <c r="N19" s="35">
        <f>SUM(N7:N18)</f>
        <v>0</v>
      </c>
      <c r="O19" s="36">
        <v>0</v>
      </c>
      <c r="P19" s="36">
        <v>0</v>
      </c>
      <c r="Q19" s="36">
        <v>0</v>
      </c>
      <c r="R19" s="108">
        <v>0</v>
      </c>
      <c r="S19" s="108">
        <v>0</v>
      </c>
      <c r="T19" s="108">
        <v>0</v>
      </c>
      <c r="U19" s="109">
        <v>0</v>
      </c>
    </row>
  </sheetData>
  <mergeCells count="22">
    <mergeCell ref="D5:D6"/>
    <mergeCell ref="E5:J5"/>
    <mergeCell ref="K5:K6"/>
    <mergeCell ref="R4:R6"/>
    <mergeCell ref="A2:U2"/>
    <mergeCell ref="C5:C6"/>
    <mergeCell ref="S4:S6"/>
    <mergeCell ref="T4:T6"/>
    <mergeCell ref="U4:U6"/>
    <mergeCell ref="B3:M3"/>
    <mergeCell ref="N3:U3"/>
    <mergeCell ref="O5:O6"/>
    <mergeCell ref="P5:P6"/>
    <mergeCell ref="Q5:Q6"/>
    <mergeCell ref="A1:U1"/>
    <mergeCell ref="A4:A6"/>
    <mergeCell ref="B4:B6"/>
    <mergeCell ref="C4:K4"/>
    <mergeCell ref="L4:L6"/>
    <mergeCell ref="M4:M6"/>
    <mergeCell ref="N4:N6"/>
    <mergeCell ref="O4:Q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V19"/>
  <sheetViews>
    <sheetView workbookViewId="0" topLeftCell="H9">
      <selection activeCell="H16" sqref="A16:IV16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0.50390625" style="0" customWidth="1"/>
    <col min="13" max="13" width="10.625" style="0" customWidth="1"/>
    <col min="14" max="14" width="4.625" style="0" customWidth="1"/>
    <col min="15" max="17" width="5.75390625" style="0" customWidth="1"/>
    <col min="18" max="18" width="10.25390625" style="0" customWidth="1"/>
    <col min="19" max="19" width="10.375" style="0" customWidth="1"/>
    <col min="20" max="20" width="11.00390625" style="0" customWidth="1"/>
    <col min="21" max="21" width="11.25390625" style="0" customWidth="1"/>
  </cols>
  <sheetData>
    <row r="1" spans="1:21" ht="33.75" customHeight="1">
      <c r="A1" s="128" t="s">
        <v>135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8.5" customHeight="1" thickBot="1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24.75" customHeight="1" thickBot="1">
      <c r="A3" s="11" t="s">
        <v>35</v>
      </c>
      <c r="B3" s="140" t="s">
        <v>36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3" t="s">
        <v>37</v>
      </c>
      <c r="O3" s="144"/>
      <c r="P3" s="144"/>
      <c r="Q3" s="144"/>
      <c r="R3" s="144"/>
      <c r="S3" s="144"/>
      <c r="T3" s="144"/>
      <c r="U3" s="145"/>
    </row>
    <row r="4" spans="1:21" ht="19.5" customHeight="1">
      <c r="A4" s="170" t="s">
        <v>1</v>
      </c>
      <c r="B4" s="173" t="s">
        <v>2</v>
      </c>
      <c r="C4" s="167" t="s">
        <v>81</v>
      </c>
      <c r="D4" s="167"/>
      <c r="E4" s="167"/>
      <c r="F4" s="167"/>
      <c r="G4" s="167"/>
      <c r="H4" s="167"/>
      <c r="I4" s="167"/>
      <c r="J4" s="167"/>
      <c r="K4" s="175"/>
      <c r="L4" s="163" t="s">
        <v>82</v>
      </c>
      <c r="M4" s="179" t="s">
        <v>83</v>
      </c>
      <c r="N4" s="165" t="s">
        <v>2</v>
      </c>
      <c r="O4" s="167" t="s">
        <v>81</v>
      </c>
      <c r="P4" s="167"/>
      <c r="Q4" s="167"/>
      <c r="R4" s="163" t="s">
        <v>92</v>
      </c>
      <c r="S4" s="163" t="s">
        <v>84</v>
      </c>
      <c r="T4" s="163" t="s">
        <v>82</v>
      </c>
      <c r="U4" s="168" t="s">
        <v>93</v>
      </c>
    </row>
    <row r="5" spans="1:21" ht="19.5" customHeight="1">
      <c r="A5" s="171"/>
      <c r="B5" s="174"/>
      <c r="C5" s="160" t="s">
        <v>85</v>
      </c>
      <c r="D5" s="161" t="s">
        <v>7</v>
      </c>
      <c r="E5" s="176" t="s">
        <v>86</v>
      </c>
      <c r="F5" s="177"/>
      <c r="G5" s="177"/>
      <c r="H5" s="177"/>
      <c r="I5" s="177"/>
      <c r="J5" s="178"/>
      <c r="K5" s="160" t="s">
        <v>87</v>
      </c>
      <c r="L5" s="164"/>
      <c r="M5" s="180"/>
      <c r="N5" s="166"/>
      <c r="O5" s="160" t="s">
        <v>85</v>
      </c>
      <c r="P5" s="160" t="s">
        <v>88</v>
      </c>
      <c r="Q5" s="160" t="s">
        <v>87</v>
      </c>
      <c r="R5" s="164"/>
      <c r="S5" s="164"/>
      <c r="T5" s="164"/>
      <c r="U5" s="169"/>
    </row>
    <row r="6" spans="1:21" ht="19.5" customHeight="1">
      <c r="A6" s="172"/>
      <c r="B6" s="165"/>
      <c r="C6" s="160"/>
      <c r="D6" s="162"/>
      <c r="E6" s="12" t="s">
        <v>6</v>
      </c>
      <c r="F6" s="12" t="s">
        <v>0</v>
      </c>
      <c r="G6" s="12" t="s">
        <v>89</v>
      </c>
      <c r="H6" s="12" t="s">
        <v>90</v>
      </c>
      <c r="I6" s="12" t="s">
        <v>91</v>
      </c>
      <c r="J6" s="13" t="s">
        <v>9</v>
      </c>
      <c r="K6" s="160"/>
      <c r="L6" s="164"/>
      <c r="M6" s="180"/>
      <c r="N6" s="166"/>
      <c r="O6" s="160"/>
      <c r="P6" s="160"/>
      <c r="Q6" s="160"/>
      <c r="R6" s="164"/>
      <c r="S6" s="164"/>
      <c r="T6" s="164"/>
      <c r="U6" s="169"/>
    </row>
    <row r="7" spans="1:22" ht="31.5" customHeight="1">
      <c r="A7" s="10" t="s">
        <v>126</v>
      </c>
      <c r="B7" s="25">
        <v>0</v>
      </c>
      <c r="C7" s="26"/>
      <c r="D7" s="26"/>
      <c r="E7" s="26"/>
      <c r="F7" s="26"/>
      <c r="G7" s="26"/>
      <c r="H7" s="26"/>
      <c r="I7" s="26"/>
      <c r="J7" s="26"/>
      <c r="K7" s="26"/>
      <c r="L7" s="27"/>
      <c r="M7" s="28">
        <v>0</v>
      </c>
      <c r="N7" s="25">
        <v>0</v>
      </c>
      <c r="O7" s="26"/>
      <c r="P7" s="26"/>
      <c r="Q7" s="26"/>
      <c r="R7" s="27"/>
      <c r="S7" s="27"/>
      <c r="T7" s="27"/>
      <c r="U7" s="29">
        <v>0</v>
      </c>
      <c r="V7" s="2"/>
    </row>
    <row r="8" spans="1:22" ht="31.5" customHeight="1">
      <c r="A8" s="10" t="s">
        <v>127</v>
      </c>
      <c r="B8" s="25">
        <v>0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>
        <v>0</v>
      </c>
      <c r="N8" s="25">
        <v>0</v>
      </c>
      <c r="O8" s="26"/>
      <c r="P8" s="26"/>
      <c r="Q8" s="26"/>
      <c r="R8" s="27"/>
      <c r="S8" s="27"/>
      <c r="T8" s="27"/>
      <c r="U8" s="29">
        <v>0</v>
      </c>
      <c r="V8" s="2"/>
    </row>
    <row r="9" spans="1:22" ht="31.5" customHeight="1">
      <c r="A9" s="10" t="s">
        <v>118</v>
      </c>
      <c r="B9" s="25">
        <v>0</v>
      </c>
      <c r="C9" s="26"/>
      <c r="D9" s="26"/>
      <c r="E9" s="26"/>
      <c r="F9" s="26"/>
      <c r="G9" s="26"/>
      <c r="H9" s="26"/>
      <c r="I9" s="26"/>
      <c r="J9" s="26"/>
      <c r="K9" s="26"/>
      <c r="L9" s="27"/>
      <c r="M9" s="28">
        <v>0</v>
      </c>
      <c r="N9" s="25">
        <v>0</v>
      </c>
      <c r="O9" s="26"/>
      <c r="P9" s="26"/>
      <c r="Q9" s="26"/>
      <c r="R9" s="27"/>
      <c r="S9" s="27"/>
      <c r="T9" s="27"/>
      <c r="U9" s="29">
        <v>0</v>
      </c>
      <c r="V9" s="2"/>
    </row>
    <row r="10" spans="1:22" ht="31.5" customHeight="1">
      <c r="A10" s="10" t="s">
        <v>119</v>
      </c>
      <c r="B10" s="25">
        <v>0</v>
      </c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8">
        <v>0</v>
      </c>
      <c r="N10" s="25">
        <v>0</v>
      </c>
      <c r="O10" s="26"/>
      <c r="P10" s="26"/>
      <c r="Q10" s="26"/>
      <c r="R10" s="27"/>
      <c r="S10" s="27"/>
      <c r="T10" s="27"/>
      <c r="U10" s="29">
        <v>0</v>
      </c>
      <c r="V10" s="2"/>
    </row>
    <row r="11" spans="1:22" ht="31.5" customHeight="1">
      <c r="A11" s="10" t="s">
        <v>120</v>
      </c>
      <c r="B11" s="25">
        <v>0</v>
      </c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8">
        <v>0</v>
      </c>
      <c r="N11" s="25">
        <v>0</v>
      </c>
      <c r="O11" s="26"/>
      <c r="P11" s="26"/>
      <c r="Q11" s="26"/>
      <c r="R11" s="27"/>
      <c r="S11" s="27"/>
      <c r="T11" s="27"/>
      <c r="U11" s="29">
        <v>0</v>
      </c>
      <c r="V11" s="2"/>
    </row>
    <row r="12" spans="1:22" ht="31.5" customHeight="1">
      <c r="A12" s="10" t="s">
        <v>121</v>
      </c>
      <c r="B12" s="25">
        <v>0</v>
      </c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8">
        <v>0</v>
      </c>
      <c r="N12" s="25">
        <v>0</v>
      </c>
      <c r="O12" s="26"/>
      <c r="P12" s="26"/>
      <c r="Q12" s="26"/>
      <c r="R12" s="27"/>
      <c r="S12" s="27"/>
      <c r="T12" s="27"/>
      <c r="U12" s="29">
        <v>0</v>
      </c>
      <c r="V12" s="2"/>
    </row>
    <row r="13" spans="1:22" ht="31.5" customHeight="1">
      <c r="A13" s="10" t="s">
        <v>122</v>
      </c>
      <c r="B13" s="25">
        <v>0</v>
      </c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8">
        <v>0</v>
      </c>
      <c r="N13" s="25">
        <v>0</v>
      </c>
      <c r="O13" s="26"/>
      <c r="P13" s="26"/>
      <c r="Q13" s="26"/>
      <c r="R13" s="27"/>
      <c r="S13" s="27"/>
      <c r="T13" s="27"/>
      <c r="U13" s="29">
        <v>0</v>
      </c>
      <c r="V13" s="1"/>
    </row>
    <row r="14" spans="1:22" ht="31.5" customHeight="1">
      <c r="A14" s="10" t="s">
        <v>123</v>
      </c>
      <c r="B14" s="25">
        <v>0</v>
      </c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8">
        <v>0</v>
      </c>
      <c r="N14" s="25">
        <v>0</v>
      </c>
      <c r="O14" s="26"/>
      <c r="P14" s="26"/>
      <c r="Q14" s="26"/>
      <c r="R14" s="27"/>
      <c r="S14" s="27"/>
      <c r="T14" s="27"/>
      <c r="U14" s="29">
        <v>0</v>
      </c>
      <c r="V14" s="2"/>
    </row>
    <row r="15" spans="1:22" ht="31.5" customHeight="1">
      <c r="A15" s="10" t="s">
        <v>3</v>
      </c>
      <c r="B15" s="25">
        <v>0</v>
      </c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8">
        <v>0</v>
      </c>
      <c r="N15" s="30">
        <f>'[1]9月'!R$44</f>
        <v>1</v>
      </c>
      <c r="O15" s="26">
        <f>'[1]9月'!S$44</f>
        <v>2</v>
      </c>
      <c r="P15" s="26">
        <f>'[1]9月'!T$44</f>
        <v>2</v>
      </c>
      <c r="Q15" s="26">
        <f>'[1]9月'!U$44</f>
        <v>4</v>
      </c>
      <c r="R15" s="31">
        <f>'[1]9月'!V$44</f>
        <v>327</v>
      </c>
      <c r="S15" s="31">
        <f>'[1]9月'!W$44</f>
        <v>861.52</v>
      </c>
      <c r="T15" s="31">
        <f>'[1]9月'!X$44</f>
        <v>773.6</v>
      </c>
      <c r="U15" s="71">
        <f>'[1]9月'!Y$44</f>
        <v>3500</v>
      </c>
      <c r="V15" s="2"/>
    </row>
    <row r="16" spans="1:22" ht="31.5" customHeight="1">
      <c r="A16" s="10" t="s">
        <v>4</v>
      </c>
      <c r="B16" s="30">
        <f>'[2]10月 '!F$38</f>
        <v>1</v>
      </c>
      <c r="C16" s="26">
        <f>'[2]10月 '!G$38</f>
        <v>2</v>
      </c>
      <c r="D16" s="26">
        <f>'[2]10月 '!H$38</f>
        <v>0</v>
      </c>
      <c r="E16" s="26">
        <f>'[2]10月 '!I$38</f>
        <v>87</v>
      </c>
      <c r="F16" s="26">
        <f>'[2]10月 '!J$38</f>
        <v>0</v>
      </c>
      <c r="G16" s="26">
        <f>'[2]10月 '!K$38</f>
        <v>0</v>
      </c>
      <c r="H16" s="26">
        <f>'[2]10月 '!L$38</f>
        <v>0</v>
      </c>
      <c r="I16" s="26">
        <f>'[2]10月 '!M$38</f>
        <v>0</v>
      </c>
      <c r="J16" s="26">
        <f>'[2]10月 '!N$38</f>
        <v>0</v>
      </c>
      <c r="K16" s="26">
        <f>'[2]10月 '!O$38</f>
        <v>89</v>
      </c>
      <c r="L16" s="31">
        <f>'[2]10月 '!P$38</f>
        <v>3556.69</v>
      </c>
      <c r="M16" s="51">
        <f>'[2]10月 '!Q$38</f>
        <v>18000</v>
      </c>
      <c r="N16" s="72">
        <f>'[2]10月 '!R$38</f>
        <v>0</v>
      </c>
      <c r="O16" s="73">
        <f>'[2]10月 '!S$38</f>
        <v>0</v>
      </c>
      <c r="P16" s="73">
        <f>'[2]10月 '!T$38</f>
        <v>0</v>
      </c>
      <c r="Q16" s="73">
        <f>'[2]10月 '!U$38</f>
        <v>0</v>
      </c>
      <c r="R16" s="74">
        <f>'[2]10月 '!V$38</f>
        <v>0</v>
      </c>
      <c r="S16" s="74">
        <f>'[2]10月 '!W$38</f>
        <v>0</v>
      </c>
      <c r="T16" s="74">
        <f>'[2]10月 '!X$38</f>
        <v>0</v>
      </c>
      <c r="U16" s="75">
        <f>'[2]10月 '!Y$38</f>
        <v>0</v>
      </c>
      <c r="V16" s="2"/>
    </row>
    <row r="17" spans="1:22" ht="31.5" customHeight="1">
      <c r="A17" s="10" t="s">
        <v>5</v>
      </c>
      <c r="B17" s="25">
        <v>0</v>
      </c>
      <c r="C17" s="26"/>
      <c r="D17" s="26"/>
      <c r="E17" s="26"/>
      <c r="F17" s="26"/>
      <c r="G17" s="26"/>
      <c r="H17" s="26"/>
      <c r="I17" s="26"/>
      <c r="J17" s="26"/>
      <c r="K17" s="26"/>
      <c r="L17" s="27"/>
      <c r="M17" s="28">
        <v>0</v>
      </c>
      <c r="N17" s="25">
        <v>0</v>
      </c>
      <c r="O17" s="26"/>
      <c r="P17" s="26"/>
      <c r="Q17" s="26"/>
      <c r="R17" s="27"/>
      <c r="S17" s="27"/>
      <c r="T17" s="27"/>
      <c r="U17" s="29">
        <v>0</v>
      </c>
      <c r="V17" s="2"/>
    </row>
    <row r="18" spans="1:22" ht="31.5" customHeight="1">
      <c r="A18" s="10" t="s">
        <v>124</v>
      </c>
      <c r="B18" s="25">
        <v>0</v>
      </c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28">
        <v>0</v>
      </c>
      <c r="N18" s="25">
        <v>0</v>
      </c>
      <c r="O18" s="26"/>
      <c r="P18" s="26"/>
      <c r="Q18" s="26"/>
      <c r="R18" s="27"/>
      <c r="S18" s="27"/>
      <c r="T18" s="27"/>
      <c r="U18" s="29">
        <v>0</v>
      </c>
      <c r="V18" s="2"/>
    </row>
    <row r="19" spans="1:21" s="14" customFormat="1" ht="40.5" customHeight="1" thickBot="1">
      <c r="A19" s="5" t="s">
        <v>128</v>
      </c>
      <c r="B19" s="35">
        <f>SUM(B7:B18)</f>
        <v>1</v>
      </c>
      <c r="C19" s="36">
        <f aca="true" t="shared" si="0" ref="C19:M19">SUM(C7:C18)</f>
        <v>2</v>
      </c>
      <c r="D19" s="36">
        <f t="shared" si="0"/>
        <v>0</v>
      </c>
      <c r="E19" s="36">
        <f t="shared" si="0"/>
        <v>87</v>
      </c>
      <c r="F19" s="36">
        <f t="shared" si="0"/>
        <v>0</v>
      </c>
      <c r="G19" s="36">
        <f t="shared" si="0"/>
        <v>0</v>
      </c>
      <c r="H19" s="36">
        <f t="shared" si="0"/>
        <v>0</v>
      </c>
      <c r="I19" s="36">
        <f t="shared" si="0"/>
        <v>0</v>
      </c>
      <c r="J19" s="36">
        <f t="shared" si="0"/>
        <v>0</v>
      </c>
      <c r="K19" s="36">
        <f t="shared" si="0"/>
        <v>89</v>
      </c>
      <c r="L19" s="56">
        <f t="shared" si="0"/>
        <v>3556.69</v>
      </c>
      <c r="M19" s="47">
        <f t="shared" si="0"/>
        <v>18000</v>
      </c>
      <c r="N19" s="35">
        <f>SUM(N7:N18)</f>
        <v>1</v>
      </c>
      <c r="O19" s="36">
        <f aca="true" t="shared" si="1" ref="O19:U19">SUM(O7:O18)</f>
        <v>2</v>
      </c>
      <c r="P19" s="36">
        <f t="shared" si="1"/>
        <v>2</v>
      </c>
      <c r="Q19" s="36">
        <f t="shared" si="1"/>
        <v>4</v>
      </c>
      <c r="R19" s="37">
        <f t="shared" si="1"/>
        <v>327</v>
      </c>
      <c r="S19" s="37">
        <f t="shared" si="1"/>
        <v>861.52</v>
      </c>
      <c r="T19" s="37">
        <f t="shared" si="1"/>
        <v>773.6</v>
      </c>
      <c r="U19" s="76">
        <f t="shared" si="1"/>
        <v>3500</v>
      </c>
    </row>
  </sheetData>
  <mergeCells count="22">
    <mergeCell ref="A1:U1"/>
    <mergeCell ref="A4:A6"/>
    <mergeCell ref="B4:B6"/>
    <mergeCell ref="C4:K4"/>
    <mergeCell ref="L4:L6"/>
    <mergeCell ref="S4:S6"/>
    <mergeCell ref="C5:C6"/>
    <mergeCell ref="E5:J5"/>
    <mergeCell ref="A2:U2"/>
    <mergeCell ref="M4:M6"/>
    <mergeCell ref="B3:M3"/>
    <mergeCell ref="N3:U3"/>
    <mergeCell ref="N4:N6"/>
    <mergeCell ref="O4:Q4"/>
    <mergeCell ref="T4:T6"/>
    <mergeCell ref="U4:U6"/>
    <mergeCell ref="P5:P6"/>
    <mergeCell ref="Q5:Q6"/>
    <mergeCell ref="K5:K6"/>
    <mergeCell ref="D5:D6"/>
    <mergeCell ref="R4:R6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V25"/>
  <sheetViews>
    <sheetView workbookViewId="0" topLeftCell="G10">
      <selection activeCell="G17" sqref="A17:IV17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0.875" style="0" customWidth="1"/>
    <col min="13" max="13" width="10.625" style="0" customWidth="1"/>
    <col min="14" max="14" width="4.625" style="0" customWidth="1"/>
    <col min="15" max="17" width="5.75390625" style="0" customWidth="1"/>
    <col min="18" max="18" width="10.00390625" style="0" bestFit="1" customWidth="1"/>
    <col min="19" max="19" width="12.50390625" style="0" customWidth="1"/>
    <col min="20" max="20" width="11.00390625" style="0" customWidth="1"/>
    <col min="21" max="21" width="10.125" style="0" customWidth="1"/>
  </cols>
  <sheetData>
    <row r="1" spans="1:21" ht="33.75" customHeight="1">
      <c r="A1" s="128" t="s">
        <v>136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8.5" customHeight="1" thickBot="1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24.75" customHeight="1" thickBot="1">
      <c r="A3" s="11" t="s">
        <v>35</v>
      </c>
      <c r="B3" s="140" t="s">
        <v>36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3" t="s">
        <v>37</v>
      </c>
      <c r="O3" s="144"/>
      <c r="P3" s="144"/>
      <c r="Q3" s="144"/>
      <c r="R3" s="144"/>
      <c r="S3" s="144"/>
      <c r="T3" s="144"/>
      <c r="U3" s="145"/>
    </row>
    <row r="4" spans="1:21" ht="19.5" customHeight="1">
      <c r="A4" s="146" t="s">
        <v>94</v>
      </c>
      <c r="B4" s="147" t="s">
        <v>95</v>
      </c>
      <c r="C4" s="148" t="s">
        <v>96</v>
      </c>
      <c r="D4" s="148"/>
      <c r="E4" s="148"/>
      <c r="F4" s="148"/>
      <c r="G4" s="148"/>
      <c r="H4" s="148"/>
      <c r="I4" s="148"/>
      <c r="J4" s="148"/>
      <c r="K4" s="149"/>
      <c r="L4" s="150" t="s">
        <v>97</v>
      </c>
      <c r="M4" s="151" t="s">
        <v>98</v>
      </c>
      <c r="N4" s="122" t="s">
        <v>95</v>
      </c>
      <c r="O4" s="148" t="s">
        <v>96</v>
      </c>
      <c r="P4" s="148"/>
      <c r="Q4" s="148"/>
      <c r="R4" s="150" t="s">
        <v>80</v>
      </c>
      <c r="S4" s="150" t="s">
        <v>99</v>
      </c>
      <c r="T4" s="150" t="s">
        <v>97</v>
      </c>
      <c r="U4" s="152" t="s">
        <v>100</v>
      </c>
    </row>
    <row r="5" spans="1:21" ht="19.5" customHeight="1">
      <c r="A5" s="132"/>
      <c r="B5" s="121"/>
      <c r="C5" s="115" t="s">
        <v>101</v>
      </c>
      <c r="D5" s="126" t="s">
        <v>102</v>
      </c>
      <c r="E5" s="123" t="s">
        <v>103</v>
      </c>
      <c r="F5" s="138"/>
      <c r="G5" s="138"/>
      <c r="H5" s="138"/>
      <c r="I5" s="138"/>
      <c r="J5" s="139"/>
      <c r="K5" s="115" t="s">
        <v>104</v>
      </c>
      <c r="L5" s="112"/>
      <c r="M5" s="116"/>
      <c r="N5" s="134"/>
      <c r="O5" s="115" t="s">
        <v>101</v>
      </c>
      <c r="P5" s="115" t="s">
        <v>105</v>
      </c>
      <c r="Q5" s="115" t="s">
        <v>104</v>
      </c>
      <c r="R5" s="112"/>
      <c r="S5" s="112"/>
      <c r="T5" s="112"/>
      <c r="U5" s="113"/>
    </row>
    <row r="6" spans="1:21" ht="19.5" customHeight="1">
      <c r="A6" s="133"/>
      <c r="B6" s="122"/>
      <c r="C6" s="115"/>
      <c r="D6" s="127"/>
      <c r="E6" s="8" t="s">
        <v>106</v>
      </c>
      <c r="F6" s="8" t="s">
        <v>107</v>
      </c>
      <c r="G6" s="8" t="s">
        <v>108</v>
      </c>
      <c r="H6" s="8" t="s">
        <v>109</v>
      </c>
      <c r="I6" s="8" t="s">
        <v>110</v>
      </c>
      <c r="J6" s="9" t="s">
        <v>111</v>
      </c>
      <c r="K6" s="115"/>
      <c r="L6" s="112"/>
      <c r="M6" s="116"/>
      <c r="N6" s="134"/>
      <c r="O6" s="115"/>
      <c r="P6" s="115"/>
      <c r="Q6" s="115"/>
      <c r="R6" s="112"/>
      <c r="S6" s="112"/>
      <c r="T6" s="112"/>
      <c r="U6" s="113"/>
    </row>
    <row r="7" spans="1:22" ht="31.5" customHeight="1">
      <c r="A7" s="10" t="s">
        <v>116</v>
      </c>
      <c r="B7" s="25">
        <v>0</v>
      </c>
      <c r="C7" s="26"/>
      <c r="D7" s="26"/>
      <c r="E7" s="26"/>
      <c r="F7" s="26"/>
      <c r="G7" s="26"/>
      <c r="H7" s="26"/>
      <c r="I7" s="26"/>
      <c r="J7" s="26"/>
      <c r="K7" s="26"/>
      <c r="L7" s="27"/>
      <c r="M7" s="28">
        <v>0</v>
      </c>
      <c r="N7" s="25">
        <v>1</v>
      </c>
      <c r="O7" s="26">
        <v>0</v>
      </c>
      <c r="P7" s="26">
        <v>2</v>
      </c>
      <c r="Q7" s="26">
        <f>O7+P7</f>
        <v>2</v>
      </c>
      <c r="R7" s="27">
        <v>344</v>
      </c>
      <c r="S7" s="27">
        <v>667.98</v>
      </c>
      <c r="T7" s="27">
        <v>614.08</v>
      </c>
      <c r="U7" s="29">
        <v>4700</v>
      </c>
      <c r="V7" s="2"/>
    </row>
    <row r="8" spans="1:22" ht="31.5" customHeight="1">
      <c r="A8" s="10" t="s">
        <v>117</v>
      </c>
      <c r="B8" s="25">
        <v>0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>
        <v>0</v>
      </c>
      <c r="N8" s="25">
        <v>0</v>
      </c>
      <c r="O8" s="26">
        <v>0</v>
      </c>
      <c r="P8" s="26">
        <v>0</v>
      </c>
      <c r="Q8" s="26">
        <v>0</v>
      </c>
      <c r="R8" s="27">
        <v>0</v>
      </c>
      <c r="S8" s="27">
        <v>0</v>
      </c>
      <c r="T8" s="27">
        <v>0</v>
      </c>
      <c r="U8" s="29">
        <v>0</v>
      </c>
      <c r="V8" s="2"/>
    </row>
    <row r="9" spans="1:22" ht="31.5" customHeight="1">
      <c r="A9" s="10" t="s">
        <v>118</v>
      </c>
      <c r="B9" s="25">
        <v>0</v>
      </c>
      <c r="C9" s="26"/>
      <c r="D9" s="26"/>
      <c r="E9" s="26"/>
      <c r="F9" s="26"/>
      <c r="G9" s="26"/>
      <c r="H9" s="26"/>
      <c r="I9" s="26"/>
      <c r="J9" s="26"/>
      <c r="K9" s="26"/>
      <c r="L9" s="27"/>
      <c r="M9" s="28">
        <v>0</v>
      </c>
      <c r="N9" s="25">
        <v>2</v>
      </c>
      <c r="O9" s="26">
        <v>0</v>
      </c>
      <c r="P9" s="26">
        <v>5</v>
      </c>
      <c r="Q9" s="26">
        <f>O9+P9</f>
        <v>5</v>
      </c>
      <c r="R9" s="27">
        <v>562</v>
      </c>
      <c r="S9" s="27">
        <v>1460.07</v>
      </c>
      <c r="T9" s="27">
        <v>1300.63</v>
      </c>
      <c r="U9" s="29">
        <v>5935</v>
      </c>
      <c r="V9" s="2"/>
    </row>
    <row r="10" spans="1:22" ht="31.5" customHeight="1">
      <c r="A10" s="10" t="s">
        <v>119</v>
      </c>
      <c r="B10" s="25">
        <v>0</v>
      </c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8">
        <v>0</v>
      </c>
      <c r="N10" s="25">
        <v>1</v>
      </c>
      <c r="O10" s="26">
        <v>0</v>
      </c>
      <c r="P10" s="26">
        <v>4</v>
      </c>
      <c r="Q10" s="26">
        <f>O10+P10</f>
        <v>4</v>
      </c>
      <c r="R10" s="27">
        <v>400</v>
      </c>
      <c r="S10" s="27">
        <v>1101.75</v>
      </c>
      <c r="T10" s="27">
        <v>954.79</v>
      </c>
      <c r="U10" s="29">
        <v>6400</v>
      </c>
      <c r="V10" s="2"/>
    </row>
    <row r="11" spans="1:22" ht="31.5" customHeight="1">
      <c r="A11" s="10" t="s">
        <v>120</v>
      </c>
      <c r="B11" s="25">
        <v>0</v>
      </c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8">
        <v>0</v>
      </c>
      <c r="N11" s="25">
        <v>0</v>
      </c>
      <c r="O11" s="26"/>
      <c r="P11" s="26"/>
      <c r="Q11" s="26"/>
      <c r="R11" s="27"/>
      <c r="S11" s="27"/>
      <c r="T11" s="27"/>
      <c r="U11" s="29">
        <v>0</v>
      </c>
      <c r="V11" s="2"/>
    </row>
    <row r="12" spans="1:22" ht="31.5" customHeight="1">
      <c r="A12" s="10" t="s">
        <v>121</v>
      </c>
      <c r="B12" s="25">
        <v>0</v>
      </c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8">
        <v>0</v>
      </c>
      <c r="N12" s="25">
        <v>1</v>
      </c>
      <c r="O12" s="26">
        <v>0</v>
      </c>
      <c r="P12" s="26">
        <v>4</v>
      </c>
      <c r="Q12" s="26">
        <f>O12+P12</f>
        <v>4</v>
      </c>
      <c r="R12" s="27">
        <v>359</v>
      </c>
      <c r="S12" s="27">
        <v>726.34</v>
      </c>
      <c r="T12" s="27">
        <v>638.88</v>
      </c>
      <c r="U12" s="29">
        <v>3513</v>
      </c>
      <c r="V12" s="2"/>
    </row>
    <row r="13" spans="1:22" ht="31.5" customHeight="1">
      <c r="A13" s="10" t="s">
        <v>122</v>
      </c>
      <c r="B13" s="25">
        <v>0</v>
      </c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8">
        <v>0</v>
      </c>
      <c r="N13" s="30">
        <f>'[1]7月'!R$29</f>
        <v>1</v>
      </c>
      <c r="O13" s="26">
        <f>'[1]7月'!S$29</f>
        <v>2</v>
      </c>
      <c r="P13" s="26">
        <f>'[1]7月'!T$29</f>
        <v>0</v>
      </c>
      <c r="Q13" s="26">
        <f>'[1]7月'!U$29</f>
        <v>2</v>
      </c>
      <c r="R13" s="31">
        <f>'[1]7月'!V$29</f>
        <v>277</v>
      </c>
      <c r="S13" s="31">
        <f>'[1]7月'!W$29</f>
        <v>703.93</v>
      </c>
      <c r="T13" s="31">
        <f>'[1]7月'!X$29</f>
        <v>640.31</v>
      </c>
      <c r="U13" s="32">
        <f>'[1]7月'!Y$29</f>
        <v>3600</v>
      </c>
      <c r="V13" s="1"/>
    </row>
    <row r="14" spans="1:22" ht="31.5" customHeight="1">
      <c r="A14" s="10" t="s">
        <v>123</v>
      </c>
      <c r="B14" s="25">
        <v>0</v>
      </c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8">
        <v>0</v>
      </c>
      <c r="N14" s="30">
        <f>'[1]8月'!R$24</f>
        <v>1</v>
      </c>
      <c r="O14" s="26">
        <f>'[1]8月'!S$24</f>
        <v>6</v>
      </c>
      <c r="P14" s="26">
        <f>'[1]8月'!T$24</f>
        <v>0</v>
      </c>
      <c r="Q14" s="26">
        <f>'[1]8月'!U$24</f>
        <v>6</v>
      </c>
      <c r="R14" s="54">
        <f>'[1]8月'!V$24</f>
        <v>582</v>
      </c>
      <c r="S14" s="54">
        <f>'[1]8月'!W$24</f>
        <v>1535.04</v>
      </c>
      <c r="T14" s="54">
        <f>'[1]8月'!X$24</f>
        <v>1401.33</v>
      </c>
      <c r="U14" s="32">
        <f>'[1]8月'!Y$24</f>
        <v>6000</v>
      </c>
      <c r="V14" s="2"/>
    </row>
    <row r="15" spans="1:22" ht="31.5" customHeight="1">
      <c r="A15" s="10" t="s">
        <v>3</v>
      </c>
      <c r="B15" s="25">
        <v>0</v>
      </c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8">
        <v>0</v>
      </c>
      <c r="N15" s="25">
        <v>0</v>
      </c>
      <c r="O15" s="26"/>
      <c r="P15" s="26"/>
      <c r="Q15" s="26"/>
      <c r="R15" s="27"/>
      <c r="S15" s="27"/>
      <c r="T15" s="27"/>
      <c r="U15" s="29">
        <v>0</v>
      </c>
      <c r="V15" s="2"/>
    </row>
    <row r="16" spans="1:22" ht="31.5" customHeight="1">
      <c r="A16" s="10" t="s">
        <v>4</v>
      </c>
      <c r="B16" s="25">
        <v>0</v>
      </c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8">
        <v>0</v>
      </c>
      <c r="N16" s="25">
        <v>0</v>
      </c>
      <c r="O16" s="26"/>
      <c r="P16" s="26"/>
      <c r="Q16" s="26"/>
      <c r="R16" s="27"/>
      <c r="S16" s="27"/>
      <c r="T16" s="27"/>
      <c r="U16" s="29">
        <v>0</v>
      </c>
      <c r="V16" s="2"/>
    </row>
    <row r="17" spans="1:22" ht="31.5" customHeight="1">
      <c r="A17" s="10" t="s">
        <v>5</v>
      </c>
      <c r="B17" s="25">
        <v>0</v>
      </c>
      <c r="C17" s="26"/>
      <c r="D17" s="26"/>
      <c r="E17" s="26"/>
      <c r="F17" s="26"/>
      <c r="G17" s="26"/>
      <c r="H17" s="26"/>
      <c r="I17" s="26"/>
      <c r="J17" s="26"/>
      <c r="K17" s="26"/>
      <c r="L17" s="27"/>
      <c r="M17" s="28">
        <v>0</v>
      </c>
      <c r="N17" s="25">
        <v>0</v>
      </c>
      <c r="O17" s="26"/>
      <c r="P17" s="26"/>
      <c r="Q17" s="26"/>
      <c r="R17" s="27"/>
      <c r="S17" s="27"/>
      <c r="T17" s="27"/>
      <c r="U17" s="29">
        <v>0</v>
      </c>
      <c r="V17" s="2"/>
    </row>
    <row r="18" spans="1:22" ht="31.5" customHeight="1">
      <c r="A18" s="10" t="s">
        <v>124</v>
      </c>
      <c r="B18" s="30">
        <f>'[2]12月'!F$50</f>
        <v>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103">
        <v>0</v>
      </c>
      <c r="N18" s="30">
        <f>'[2]12月'!R$50</f>
        <v>1</v>
      </c>
      <c r="O18" s="26">
        <f>'[2]12月'!S$50</f>
        <v>0</v>
      </c>
      <c r="P18" s="26">
        <f>'[2]12月'!T$50</f>
        <v>6</v>
      </c>
      <c r="Q18" s="26">
        <f>'[2]12月'!U$50</f>
        <v>6</v>
      </c>
      <c r="R18" s="31">
        <f>'[2]12月'!V$50</f>
        <v>442</v>
      </c>
      <c r="S18" s="31">
        <f>'[2]12月'!W$50</f>
        <v>1368.37</v>
      </c>
      <c r="T18" s="31">
        <f>'[2]12月'!X$50</f>
        <v>1188.77</v>
      </c>
      <c r="U18" s="32">
        <f>'[2]12月'!Y$50</f>
        <v>7200</v>
      </c>
      <c r="V18" s="2"/>
    </row>
    <row r="19" spans="1:21" s="3" customFormat="1" ht="40.5" customHeight="1" thickBot="1">
      <c r="A19" s="5" t="s">
        <v>8</v>
      </c>
      <c r="B19" s="35">
        <f>SUM(B7:B18)</f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55">
        <v>0</v>
      </c>
      <c r="M19" s="47">
        <f aca="true" t="shared" si="0" ref="M19:U19">SUM(M7:M18)</f>
        <v>0</v>
      </c>
      <c r="N19" s="35">
        <f t="shared" si="0"/>
        <v>8</v>
      </c>
      <c r="O19" s="36">
        <f t="shared" si="0"/>
        <v>8</v>
      </c>
      <c r="P19" s="36">
        <f t="shared" si="0"/>
        <v>21</v>
      </c>
      <c r="Q19" s="36">
        <f t="shared" si="0"/>
        <v>29</v>
      </c>
      <c r="R19" s="56">
        <f t="shared" si="0"/>
        <v>2966</v>
      </c>
      <c r="S19" s="56">
        <f t="shared" si="0"/>
        <v>7563.4800000000005</v>
      </c>
      <c r="T19" s="56">
        <f t="shared" si="0"/>
        <v>6738.790000000001</v>
      </c>
      <c r="U19" s="49">
        <f t="shared" si="0"/>
        <v>37348</v>
      </c>
    </row>
    <row r="25" ht="16.5">
      <c r="U25" s="19"/>
    </row>
  </sheetData>
  <mergeCells count="22">
    <mergeCell ref="A1:U1"/>
    <mergeCell ref="A4:A6"/>
    <mergeCell ref="B4:B6"/>
    <mergeCell ref="C4:K4"/>
    <mergeCell ref="L4:L6"/>
    <mergeCell ref="S4:S6"/>
    <mergeCell ref="C5:C6"/>
    <mergeCell ref="E5:J5"/>
    <mergeCell ref="A2:U2"/>
    <mergeCell ref="M4:M6"/>
    <mergeCell ref="B3:M3"/>
    <mergeCell ref="N3:U3"/>
    <mergeCell ref="N4:N6"/>
    <mergeCell ref="O4:Q4"/>
    <mergeCell ref="T4:T6"/>
    <mergeCell ref="U4:U6"/>
    <mergeCell ref="P5:P6"/>
    <mergeCell ref="Q5:Q6"/>
    <mergeCell ref="K5:K6"/>
    <mergeCell ref="D5:D6"/>
    <mergeCell ref="R4:R6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V20"/>
  <sheetViews>
    <sheetView workbookViewId="0" topLeftCell="H17">
      <selection activeCell="V18" sqref="V18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0.375" style="0" customWidth="1"/>
    <col min="13" max="13" width="10.00390625" style="0" customWidth="1"/>
    <col min="14" max="14" width="4.625" style="0" customWidth="1"/>
    <col min="15" max="17" width="5.75390625" style="0" customWidth="1"/>
    <col min="18" max="18" width="10.00390625" style="0" bestFit="1" customWidth="1"/>
    <col min="19" max="19" width="12.50390625" style="0" customWidth="1"/>
    <col min="20" max="20" width="11.25390625" style="0" customWidth="1"/>
    <col min="21" max="21" width="11.00390625" style="0" customWidth="1"/>
  </cols>
  <sheetData>
    <row r="1" spans="1:21" ht="33.75" customHeight="1">
      <c r="A1" s="128" t="s">
        <v>137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8.5" customHeight="1" thickBot="1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24.75" customHeight="1" thickBot="1">
      <c r="A3" s="11" t="s">
        <v>35</v>
      </c>
      <c r="B3" s="140" t="s">
        <v>36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3" t="s">
        <v>37</v>
      </c>
      <c r="O3" s="144"/>
      <c r="P3" s="144"/>
      <c r="Q3" s="144"/>
      <c r="R3" s="144"/>
      <c r="S3" s="144"/>
      <c r="T3" s="144"/>
      <c r="U3" s="145"/>
    </row>
    <row r="4" spans="1:21" ht="19.5" customHeight="1">
      <c r="A4" s="146" t="s">
        <v>94</v>
      </c>
      <c r="B4" s="147" t="s">
        <v>95</v>
      </c>
      <c r="C4" s="148" t="s">
        <v>96</v>
      </c>
      <c r="D4" s="148"/>
      <c r="E4" s="148"/>
      <c r="F4" s="148"/>
      <c r="G4" s="148"/>
      <c r="H4" s="148"/>
      <c r="I4" s="148"/>
      <c r="J4" s="148"/>
      <c r="K4" s="149"/>
      <c r="L4" s="150" t="s">
        <v>97</v>
      </c>
      <c r="M4" s="151" t="s">
        <v>98</v>
      </c>
      <c r="N4" s="122" t="s">
        <v>95</v>
      </c>
      <c r="O4" s="148" t="s">
        <v>96</v>
      </c>
      <c r="P4" s="148"/>
      <c r="Q4" s="148"/>
      <c r="R4" s="150" t="s">
        <v>80</v>
      </c>
      <c r="S4" s="150" t="s">
        <v>99</v>
      </c>
      <c r="T4" s="150" t="s">
        <v>97</v>
      </c>
      <c r="U4" s="152" t="s">
        <v>93</v>
      </c>
    </row>
    <row r="5" spans="1:21" ht="19.5" customHeight="1">
      <c r="A5" s="132"/>
      <c r="B5" s="121"/>
      <c r="C5" s="115" t="s">
        <v>101</v>
      </c>
      <c r="D5" s="126" t="s">
        <v>102</v>
      </c>
      <c r="E5" s="123" t="s">
        <v>103</v>
      </c>
      <c r="F5" s="138"/>
      <c r="G5" s="138"/>
      <c r="H5" s="138"/>
      <c r="I5" s="138"/>
      <c r="J5" s="139"/>
      <c r="K5" s="115" t="s">
        <v>104</v>
      </c>
      <c r="L5" s="112"/>
      <c r="M5" s="116"/>
      <c r="N5" s="134"/>
      <c r="O5" s="115" t="s">
        <v>101</v>
      </c>
      <c r="P5" s="115" t="s">
        <v>105</v>
      </c>
      <c r="Q5" s="115" t="s">
        <v>104</v>
      </c>
      <c r="R5" s="112"/>
      <c r="S5" s="112"/>
      <c r="T5" s="112"/>
      <c r="U5" s="113"/>
    </row>
    <row r="6" spans="1:21" ht="19.5" customHeight="1">
      <c r="A6" s="133"/>
      <c r="B6" s="122"/>
      <c r="C6" s="115"/>
      <c r="D6" s="127"/>
      <c r="E6" s="8" t="s">
        <v>106</v>
      </c>
      <c r="F6" s="8" t="s">
        <v>107</v>
      </c>
      <c r="G6" s="8" t="s">
        <v>108</v>
      </c>
      <c r="H6" s="8" t="s">
        <v>109</v>
      </c>
      <c r="I6" s="8" t="s">
        <v>110</v>
      </c>
      <c r="J6" s="9" t="s">
        <v>111</v>
      </c>
      <c r="K6" s="115"/>
      <c r="L6" s="112"/>
      <c r="M6" s="116"/>
      <c r="N6" s="134"/>
      <c r="O6" s="115"/>
      <c r="P6" s="115"/>
      <c r="Q6" s="115"/>
      <c r="R6" s="112"/>
      <c r="S6" s="112"/>
      <c r="T6" s="112"/>
      <c r="U6" s="113"/>
    </row>
    <row r="7" spans="1:22" ht="31.5" customHeight="1">
      <c r="A7" s="10" t="s">
        <v>116</v>
      </c>
      <c r="B7" s="25">
        <v>0</v>
      </c>
      <c r="C7" s="26"/>
      <c r="D7" s="26"/>
      <c r="E7" s="26"/>
      <c r="F7" s="26"/>
      <c r="G7" s="26"/>
      <c r="H7" s="26"/>
      <c r="I7" s="26"/>
      <c r="J7" s="26"/>
      <c r="K7" s="26"/>
      <c r="L7" s="27"/>
      <c r="M7" s="28">
        <f>B7</f>
        <v>0</v>
      </c>
      <c r="N7" s="25">
        <v>1</v>
      </c>
      <c r="O7" s="26">
        <v>0</v>
      </c>
      <c r="P7" s="26">
        <v>3</v>
      </c>
      <c r="Q7" s="26">
        <f>O7+P7</f>
        <v>3</v>
      </c>
      <c r="R7" s="27">
        <v>302.8</v>
      </c>
      <c r="S7" s="27">
        <v>638.13</v>
      </c>
      <c r="T7" s="27">
        <v>546.98</v>
      </c>
      <c r="U7" s="29">
        <v>1500</v>
      </c>
      <c r="V7" s="2"/>
    </row>
    <row r="8" spans="1:22" ht="31.5" customHeight="1">
      <c r="A8" s="10" t="s">
        <v>117</v>
      </c>
      <c r="B8" s="25">
        <v>0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>
        <f>B8</f>
        <v>0</v>
      </c>
      <c r="N8" s="25">
        <v>0</v>
      </c>
      <c r="O8" s="26"/>
      <c r="P8" s="26"/>
      <c r="Q8" s="26"/>
      <c r="R8" s="27"/>
      <c r="S8" s="27"/>
      <c r="T8" s="27"/>
      <c r="U8" s="29">
        <f>N8</f>
        <v>0</v>
      </c>
      <c r="V8" s="2"/>
    </row>
    <row r="9" spans="1:22" ht="31.5" customHeight="1">
      <c r="A9" s="10" t="s">
        <v>118</v>
      </c>
      <c r="B9" s="25">
        <v>0</v>
      </c>
      <c r="C9" s="26"/>
      <c r="D9" s="26"/>
      <c r="E9" s="26"/>
      <c r="F9" s="26"/>
      <c r="G9" s="26"/>
      <c r="H9" s="26"/>
      <c r="I9" s="26"/>
      <c r="J9" s="26"/>
      <c r="K9" s="26"/>
      <c r="L9" s="27"/>
      <c r="M9" s="28">
        <f>B9</f>
        <v>0</v>
      </c>
      <c r="N9" s="25">
        <v>1</v>
      </c>
      <c r="O9" s="26">
        <v>0</v>
      </c>
      <c r="P9" s="26">
        <v>2</v>
      </c>
      <c r="Q9" s="26">
        <f>O9+P9</f>
        <v>2</v>
      </c>
      <c r="R9" s="27">
        <v>175.96</v>
      </c>
      <c r="S9" s="27">
        <v>385.18</v>
      </c>
      <c r="T9" s="27">
        <v>341.44</v>
      </c>
      <c r="U9" s="29">
        <v>1600</v>
      </c>
      <c r="V9" s="2"/>
    </row>
    <row r="10" spans="1:22" ht="31.5" customHeight="1">
      <c r="A10" s="10" t="s">
        <v>119</v>
      </c>
      <c r="B10" s="25">
        <v>0</v>
      </c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8">
        <f>B10</f>
        <v>0</v>
      </c>
      <c r="N10" s="25">
        <v>1</v>
      </c>
      <c r="O10" s="26">
        <v>0</v>
      </c>
      <c r="P10" s="26">
        <v>18</v>
      </c>
      <c r="Q10" s="26">
        <f>O10+P10</f>
        <v>18</v>
      </c>
      <c r="R10" s="27">
        <v>1502</v>
      </c>
      <c r="S10" s="27">
        <v>3817.79</v>
      </c>
      <c r="T10" s="27">
        <v>3280.15</v>
      </c>
      <c r="U10" s="29">
        <v>13000</v>
      </c>
      <c r="V10" s="2"/>
    </row>
    <row r="11" spans="1:22" ht="31.5" customHeight="1">
      <c r="A11" s="10" t="s">
        <v>120</v>
      </c>
      <c r="B11" s="25">
        <v>2</v>
      </c>
      <c r="C11" s="26">
        <v>5</v>
      </c>
      <c r="D11" s="26">
        <v>0</v>
      </c>
      <c r="E11" s="26">
        <v>0</v>
      </c>
      <c r="F11" s="26">
        <v>107</v>
      </c>
      <c r="G11" s="26">
        <v>136</v>
      </c>
      <c r="H11" s="26">
        <v>41</v>
      </c>
      <c r="I11" s="26">
        <v>2</v>
      </c>
      <c r="J11" s="26">
        <v>6</v>
      </c>
      <c r="K11" s="26">
        <f>SUM(C11:J11)</f>
        <v>297</v>
      </c>
      <c r="L11" s="27">
        <v>35602.07</v>
      </c>
      <c r="M11" s="28">
        <v>137361</v>
      </c>
      <c r="N11" s="25">
        <v>0</v>
      </c>
      <c r="O11" s="26"/>
      <c r="P11" s="26"/>
      <c r="Q11" s="26"/>
      <c r="R11" s="27"/>
      <c r="S11" s="27"/>
      <c r="T11" s="27"/>
      <c r="U11" s="29">
        <f>N11</f>
        <v>0</v>
      </c>
      <c r="V11" s="2"/>
    </row>
    <row r="12" spans="1:22" ht="31.5" customHeight="1">
      <c r="A12" s="10" t="s">
        <v>121</v>
      </c>
      <c r="B12" s="25">
        <v>0</v>
      </c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8">
        <f>B12</f>
        <v>0</v>
      </c>
      <c r="N12" s="25">
        <v>0</v>
      </c>
      <c r="O12" s="26"/>
      <c r="P12" s="26"/>
      <c r="Q12" s="26"/>
      <c r="R12" s="27"/>
      <c r="S12" s="27"/>
      <c r="T12" s="27"/>
      <c r="U12" s="29">
        <f>N12</f>
        <v>0</v>
      </c>
      <c r="V12" s="2"/>
    </row>
    <row r="13" spans="1:22" ht="31.5" customHeight="1">
      <c r="A13" s="10" t="s">
        <v>122</v>
      </c>
      <c r="B13" s="25">
        <v>0</v>
      </c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8">
        <f>B13</f>
        <v>0</v>
      </c>
      <c r="N13" s="30">
        <f>'[1]7月'!R$31</f>
        <v>1</v>
      </c>
      <c r="O13" s="26">
        <f>'[1]7月'!S$31</f>
        <v>0</v>
      </c>
      <c r="P13" s="26">
        <f>'[1]7月'!T$31</f>
        <v>4</v>
      </c>
      <c r="Q13" s="26">
        <f>'[1]7月'!U$31</f>
        <v>4</v>
      </c>
      <c r="R13" s="31">
        <f>'[1]7月'!V$31</f>
        <v>289</v>
      </c>
      <c r="S13" s="31">
        <f>'[1]7月'!W$31</f>
        <v>634.08</v>
      </c>
      <c r="T13" s="31">
        <f>'[1]7月'!X$31</f>
        <v>634.08</v>
      </c>
      <c r="U13" s="32">
        <f>'[1]7月'!Y$31</f>
        <v>2400</v>
      </c>
      <c r="V13" s="1"/>
    </row>
    <row r="14" spans="1:22" ht="31.5" customHeight="1">
      <c r="A14" s="10" t="s">
        <v>123</v>
      </c>
      <c r="B14" s="25">
        <v>0</v>
      </c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8">
        <f>B14</f>
        <v>0</v>
      </c>
      <c r="N14" s="25">
        <v>0</v>
      </c>
      <c r="O14" s="26"/>
      <c r="P14" s="26"/>
      <c r="Q14" s="26"/>
      <c r="R14" s="27"/>
      <c r="S14" s="27"/>
      <c r="T14" s="27"/>
      <c r="U14" s="29">
        <f>N14</f>
        <v>0</v>
      </c>
      <c r="V14" s="2"/>
    </row>
    <row r="15" spans="1:22" ht="31.5" customHeight="1">
      <c r="A15" s="10" t="s">
        <v>3</v>
      </c>
      <c r="B15" s="25">
        <v>0</v>
      </c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8">
        <f>B15</f>
        <v>0</v>
      </c>
      <c r="N15" s="30">
        <f>'[1]9月'!R$47</f>
        <v>2</v>
      </c>
      <c r="O15" s="26">
        <f>'[1]9月'!S$47</f>
        <v>9</v>
      </c>
      <c r="P15" s="26">
        <f>'[1]9月'!T$47</f>
        <v>30</v>
      </c>
      <c r="Q15" s="26">
        <f>'[1]9月'!U$47</f>
        <v>39</v>
      </c>
      <c r="R15" s="31">
        <f>'[1]9月'!V$47</f>
        <v>2993.66</v>
      </c>
      <c r="S15" s="31">
        <f>'[1]9月'!W$47</f>
        <v>7664.02</v>
      </c>
      <c r="T15" s="31">
        <f>'[1]9月'!X$47</f>
        <v>6951.5</v>
      </c>
      <c r="U15" s="32">
        <f>'[1]9月'!Y$47</f>
        <v>33000</v>
      </c>
      <c r="V15" s="2"/>
    </row>
    <row r="16" spans="1:22" ht="31.5" customHeight="1">
      <c r="A16" s="10" t="s">
        <v>4</v>
      </c>
      <c r="B16" s="30">
        <f>'[2]10月 '!F$47</f>
        <v>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8">
        <f>B16</f>
        <v>0</v>
      </c>
      <c r="N16" s="30">
        <f>'[2]10月 '!R$47</f>
        <v>5</v>
      </c>
      <c r="O16" s="26">
        <f>'[2]10月 '!S$47</f>
        <v>43</v>
      </c>
      <c r="P16" s="26">
        <f>'[2]10月 '!T$47</f>
        <v>0</v>
      </c>
      <c r="Q16" s="26">
        <f>'[2]10月 '!U$47</f>
        <v>43</v>
      </c>
      <c r="R16" s="31">
        <f>'[2]10月 '!V$47</f>
        <v>3688.9700000000003</v>
      </c>
      <c r="S16" s="31">
        <f>'[2]10月 '!W$47</f>
        <v>8621.88</v>
      </c>
      <c r="T16" s="31">
        <f>'[2]10月 '!X$47</f>
        <v>7668.780000000001</v>
      </c>
      <c r="U16" s="32">
        <f>'[2]10月 '!Y$47</f>
        <v>29100</v>
      </c>
      <c r="V16" s="2"/>
    </row>
    <row r="17" spans="1:22" ht="31.5" customHeight="1">
      <c r="A17" s="10" t="s">
        <v>5</v>
      </c>
      <c r="B17" s="30">
        <f>'[2]11月'!F$53</f>
        <v>1</v>
      </c>
      <c r="C17" s="26">
        <f>'[2]11月'!G$53</f>
        <v>0</v>
      </c>
      <c r="D17" s="26">
        <f>'[2]11月'!H$53</f>
        <v>0</v>
      </c>
      <c r="E17" s="26">
        <f>'[2]11月'!I$53</f>
        <v>0</v>
      </c>
      <c r="F17" s="26">
        <f>'[2]11月'!J$53</f>
        <v>47</v>
      </c>
      <c r="G17" s="26">
        <f>'[2]11月'!K$53</f>
        <v>24</v>
      </c>
      <c r="H17" s="26">
        <f>'[2]11月'!L$53</f>
        <v>0</v>
      </c>
      <c r="I17" s="26">
        <f>'[2]11月'!M$53</f>
        <v>0</v>
      </c>
      <c r="J17" s="26">
        <f>'[2]11月'!N$53</f>
        <v>0</v>
      </c>
      <c r="K17" s="26">
        <f>'[2]11月'!O$53</f>
        <v>71</v>
      </c>
      <c r="L17" s="31">
        <f>'[2]11月'!P$53</f>
        <v>4682.94</v>
      </c>
      <c r="M17" s="33">
        <f>'[2]11月'!Q$53</f>
        <v>21000</v>
      </c>
      <c r="N17" s="30">
        <f>'[2]11月'!R$53</f>
        <v>4</v>
      </c>
      <c r="O17" s="26">
        <f>'[2]11月'!S$53</f>
        <v>5</v>
      </c>
      <c r="P17" s="26">
        <f>'[2]11月'!T$53</f>
        <v>87</v>
      </c>
      <c r="Q17" s="26">
        <f>'[2]11月'!U$53</f>
        <v>92</v>
      </c>
      <c r="R17" s="31">
        <f>'[2]11月'!V$53</f>
        <v>6644.4400000000005</v>
      </c>
      <c r="S17" s="31">
        <f>'[2]11月'!W$53</f>
        <v>16872.39</v>
      </c>
      <c r="T17" s="31">
        <f>'[2]11月'!X$53</f>
        <v>15180.04</v>
      </c>
      <c r="U17" s="32">
        <f>'[2]11月'!Y$53</f>
        <v>74660</v>
      </c>
      <c r="V17" s="2"/>
    </row>
    <row r="18" spans="1:22" ht="31.5" customHeight="1">
      <c r="A18" s="10" t="s">
        <v>124</v>
      </c>
      <c r="B18" s="25">
        <v>0</v>
      </c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28"/>
      <c r="N18" s="25">
        <v>0</v>
      </c>
      <c r="O18" s="26"/>
      <c r="P18" s="26"/>
      <c r="Q18" s="26"/>
      <c r="R18" s="27"/>
      <c r="S18" s="27"/>
      <c r="T18" s="27"/>
      <c r="U18" s="29">
        <f>N18</f>
        <v>0</v>
      </c>
      <c r="V18" s="2"/>
    </row>
    <row r="19" spans="1:21" s="3" customFormat="1" ht="40.5" customHeight="1" thickBot="1">
      <c r="A19" s="5" t="s">
        <v>8</v>
      </c>
      <c r="B19" s="35">
        <f>SUM(B7:B18)</f>
        <v>3</v>
      </c>
      <c r="C19" s="36">
        <f aca="true" t="shared" si="0" ref="C19:U19">SUM(C7:C18)</f>
        <v>5</v>
      </c>
      <c r="D19" s="36">
        <f t="shared" si="0"/>
        <v>0</v>
      </c>
      <c r="E19" s="36">
        <f t="shared" si="0"/>
        <v>0</v>
      </c>
      <c r="F19" s="36">
        <f t="shared" si="0"/>
        <v>154</v>
      </c>
      <c r="G19" s="36">
        <f t="shared" si="0"/>
        <v>160</v>
      </c>
      <c r="H19" s="36">
        <f t="shared" si="0"/>
        <v>41</v>
      </c>
      <c r="I19" s="36">
        <f t="shared" si="0"/>
        <v>2</v>
      </c>
      <c r="J19" s="36">
        <f t="shared" si="0"/>
        <v>6</v>
      </c>
      <c r="K19" s="36">
        <f t="shared" si="0"/>
        <v>368</v>
      </c>
      <c r="L19" s="56">
        <f t="shared" si="0"/>
        <v>40285.01</v>
      </c>
      <c r="M19" s="47">
        <f t="shared" si="0"/>
        <v>158361</v>
      </c>
      <c r="N19" s="35">
        <f t="shared" si="0"/>
        <v>15</v>
      </c>
      <c r="O19" s="36">
        <f t="shared" si="0"/>
        <v>57</v>
      </c>
      <c r="P19" s="36">
        <f t="shared" si="0"/>
        <v>144</v>
      </c>
      <c r="Q19" s="36">
        <f t="shared" si="0"/>
        <v>201</v>
      </c>
      <c r="R19" s="56">
        <f t="shared" si="0"/>
        <v>15596.83</v>
      </c>
      <c r="S19" s="56">
        <f t="shared" si="0"/>
        <v>38633.47</v>
      </c>
      <c r="T19" s="56">
        <f t="shared" si="0"/>
        <v>34602.97</v>
      </c>
      <c r="U19" s="57">
        <f t="shared" si="0"/>
        <v>155260</v>
      </c>
    </row>
    <row r="20" ht="16.5">
      <c r="U20" s="16"/>
    </row>
  </sheetData>
  <mergeCells count="22">
    <mergeCell ref="A1:U1"/>
    <mergeCell ref="A4:A6"/>
    <mergeCell ref="B4:B6"/>
    <mergeCell ref="C4:K4"/>
    <mergeCell ref="L4:L6"/>
    <mergeCell ref="S4:S6"/>
    <mergeCell ref="C5:C6"/>
    <mergeCell ref="E5:J5"/>
    <mergeCell ref="A2:U2"/>
    <mergeCell ref="M4:M6"/>
    <mergeCell ref="B3:M3"/>
    <mergeCell ref="N3:U3"/>
    <mergeCell ref="N4:N6"/>
    <mergeCell ref="O4:Q4"/>
    <mergeCell ref="T4:T6"/>
    <mergeCell ref="U4:U6"/>
    <mergeCell ref="P5:P6"/>
    <mergeCell ref="Q5:Q6"/>
    <mergeCell ref="K5:K6"/>
    <mergeCell ref="D5:D6"/>
    <mergeCell ref="R4:R6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pcc2</cp:lastModifiedBy>
  <cp:lastPrinted>2004-12-28T01:47:12Z</cp:lastPrinted>
  <dcterms:created xsi:type="dcterms:W3CDTF">2002-09-09T16:30:13Z</dcterms:created>
  <dcterms:modified xsi:type="dcterms:W3CDTF">2007-10-11T09:33:05Z</dcterms:modified>
  <cp:category/>
  <cp:version/>
  <cp:contentType/>
  <cp:contentStatus/>
</cp:coreProperties>
</file>