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tabRatio="657" activeTab="0"/>
  </bookViews>
  <sheets>
    <sheet name="6月" sheetId="1" r:id="rId1"/>
    <sheet name="7月" sheetId="2" r:id="rId2"/>
    <sheet name="8月" sheetId="3" r:id="rId3"/>
    <sheet name="9月" sheetId="4" r:id="rId4"/>
    <sheet name="10月 " sheetId="5" r:id="rId5"/>
    <sheet name="11月" sheetId="6" r:id="rId6"/>
    <sheet name="12月" sheetId="7" r:id="rId7"/>
    <sheet name="各月推案總表" sheetId="8" r:id="rId8"/>
  </sheets>
  <definedNames>
    <definedName name="_xlnm.Print_Area" localSheetId="4">'10月 '!$A$1:$W$37</definedName>
    <definedName name="_xlnm.Print_Area" localSheetId="5">'11月'!$A$1:$Y$37</definedName>
    <definedName name="_xlnm.Print_Area" localSheetId="6">'12月'!$A$1:$X$37</definedName>
    <definedName name="_xlnm.Print_Area" localSheetId="0">'6月'!$A$1:$V$36</definedName>
    <definedName name="_xlnm.Print_Area" localSheetId="1">'7月'!$A$1:$W$39</definedName>
    <definedName name="_xlnm.Print_Area" localSheetId="2">'8月'!$A$1:$W$37</definedName>
    <definedName name="_xlnm.Print_Area" localSheetId="3">'9月'!$A$1:$W$37</definedName>
    <definedName name="_xlnm.Print_Area" localSheetId="7">'各月推案總表'!$A$1:$V$19</definedName>
    <definedName name="_xlnm.Print_Titles" localSheetId="4">'10月 '!$1:$5</definedName>
    <definedName name="_xlnm.Print_Titles" localSheetId="5">'11月'!$1:$5</definedName>
    <definedName name="_xlnm.Print_Titles" localSheetId="6">'12月'!$1:$5</definedName>
    <definedName name="_xlnm.Print_Titles" localSheetId="0">'6月'!$1:$5</definedName>
    <definedName name="_xlnm.Print_Titles" localSheetId="1">'7月'!$1:$5</definedName>
    <definedName name="_xlnm.Print_Titles" localSheetId="2">'8月'!$1:$5</definedName>
    <definedName name="_xlnm.Print_Titles" localSheetId="3">'9月'!$1:$5</definedName>
  </definedNames>
  <calcPr fullCalcOnLoad="1"/>
</workbook>
</file>

<file path=xl/sharedStrings.xml><?xml version="1.0" encoding="utf-8"?>
<sst xmlns="http://schemas.openxmlformats.org/spreadsheetml/2006/main" count="1029" uniqueCount="453">
  <si>
    <t>總戶數</t>
  </si>
  <si>
    <t>店鋪</t>
  </si>
  <si>
    <t>辦公</t>
  </si>
  <si>
    <t>小計</t>
  </si>
  <si>
    <t>住宅</t>
  </si>
  <si>
    <t>1R</t>
  </si>
  <si>
    <t>2R</t>
  </si>
  <si>
    <t>3R</t>
  </si>
  <si>
    <t>4R</t>
  </si>
  <si>
    <t>5R</t>
  </si>
  <si>
    <t>樓中樓</t>
  </si>
  <si>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</si>
  <si>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</si>
  <si>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</si>
  <si>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</si>
  <si>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</si>
  <si>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</si>
  <si>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</si>
  <si>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</si>
  <si>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</si>
  <si>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</si>
  <si>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</si>
  <si>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</si>
  <si>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</si>
  <si>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</si>
  <si>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</si>
  <si>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</si>
  <si>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r>
      <t xml:space="preserve">銷售面積    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</si>
  <si>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總銷售金     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</si>
  <si>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</si>
  <si>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</si>
  <si>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</si>
  <si>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</si>
  <si>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</si>
  <si>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</si>
  <si>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路段</t>
  </si>
  <si>
    <t>使用 分區</t>
  </si>
  <si>
    <t>樓層數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</si>
  <si>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</si>
  <si>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</si>
  <si>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</si>
  <si>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</si>
  <si>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</si>
  <si>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楠梓</t>
  </si>
  <si>
    <t>住三</t>
  </si>
  <si>
    <t>住四</t>
  </si>
  <si>
    <t>左營</t>
  </si>
  <si>
    <t>鼓山</t>
  </si>
  <si>
    <t>商四</t>
  </si>
  <si>
    <t>皇苑</t>
  </si>
  <si>
    <t>4~5</t>
  </si>
  <si>
    <t>三民</t>
  </si>
  <si>
    <t>苓雅</t>
  </si>
  <si>
    <t>前鎮</t>
  </si>
  <si>
    <t>小港</t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</si>
  <si>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</si>
  <si>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住五</t>
  </si>
  <si>
    <r>
      <t>總銷售金  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</si>
  <si>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友友</t>
  </si>
  <si>
    <t>新興</t>
  </si>
  <si>
    <t>明基</t>
  </si>
  <si>
    <t>商三</t>
  </si>
  <si>
    <t>鹽埕</t>
  </si>
  <si>
    <t>六月份合計</t>
  </si>
  <si>
    <t>七月份合計</t>
  </si>
  <si>
    <t>太普</t>
  </si>
  <si>
    <t>八月份合計</t>
  </si>
  <si>
    <t>總豪</t>
  </si>
  <si>
    <t>宇多田</t>
  </si>
  <si>
    <t>富棣</t>
  </si>
  <si>
    <t>鑫鎂</t>
  </si>
  <si>
    <t>時興</t>
  </si>
  <si>
    <t>俊冠</t>
  </si>
  <si>
    <t>泉谷</t>
  </si>
  <si>
    <t>住宅房數</t>
  </si>
  <si>
    <t>京成</t>
  </si>
  <si>
    <t>龍騰</t>
  </si>
  <si>
    <t>23</t>
  </si>
  <si>
    <t>新協順</t>
  </si>
  <si>
    <t>住三</t>
  </si>
  <si>
    <t>住四</t>
  </si>
  <si>
    <t>住五</t>
  </si>
  <si>
    <t>24</t>
  </si>
  <si>
    <t>25</t>
  </si>
  <si>
    <t>26</t>
  </si>
  <si>
    <t>27</t>
  </si>
  <si>
    <t>28</t>
  </si>
  <si>
    <t>29</t>
  </si>
  <si>
    <t>30</t>
  </si>
  <si>
    <t>31</t>
  </si>
  <si>
    <r>
      <t>高雄市建築開發商業同業公會</t>
    </r>
    <r>
      <rPr>
        <sz val="24"/>
        <rFont val="標楷體"/>
        <family val="4"/>
      </rPr>
      <t>九十一年六月份會員申報開工統計表</t>
    </r>
  </si>
  <si>
    <t>店面只租不賣</t>
  </si>
  <si>
    <t>佃坤</t>
  </si>
  <si>
    <t>永樺</t>
  </si>
  <si>
    <t>名發</t>
  </si>
  <si>
    <t>高承</t>
  </si>
  <si>
    <t>哈林</t>
  </si>
  <si>
    <t>利融</t>
  </si>
  <si>
    <t>啟大</t>
  </si>
  <si>
    <t>景安</t>
  </si>
  <si>
    <t>永信</t>
  </si>
  <si>
    <t>泓均</t>
  </si>
  <si>
    <t>景堂</t>
  </si>
  <si>
    <t>泰羿</t>
  </si>
  <si>
    <t>泰郡</t>
  </si>
  <si>
    <t>上揚</t>
  </si>
  <si>
    <t>東利</t>
  </si>
  <si>
    <t>春木</t>
  </si>
  <si>
    <t>聯進</t>
  </si>
  <si>
    <t>泉谷</t>
  </si>
  <si>
    <t>頂亨</t>
  </si>
  <si>
    <t>高永</t>
  </si>
  <si>
    <t>福懋</t>
  </si>
  <si>
    <t>揚誠</t>
  </si>
  <si>
    <t>興總</t>
  </si>
  <si>
    <t>福勵</t>
  </si>
  <si>
    <t>龍鎂</t>
  </si>
  <si>
    <t>高旋</t>
  </si>
  <si>
    <t>友友</t>
  </si>
  <si>
    <t>義秋</t>
  </si>
  <si>
    <t>慶旺</t>
  </si>
  <si>
    <t>頂記</t>
  </si>
  <si>
    <t>南昌街</t>
  </si>
  <si>
    <t>福興路</t>
  </si>
  <si>
    <t>智昌街</t>
  </si>
  <si>
    <t>北昌街</t>
  </si>
  <si>
    <t>德賢路</t>
  </si>
  <si>
    <t>新泰街</t>
  </si>
  <si>
    <t>高昌街</t>
  </si>
  <si>
    <t>瑞屏路</t>
  </si>
  <si>
    <t>清豐路</t>
  </si>
  <si>
    <t>文自路</t>
  </si>
  <si>
    <t>文德路</t>
  </si>
  <si>
    <t>文恩路</t>
  </si>
  <si>
    <t>榮德街</t>
  </si>
  <si>
    <t>立大路</t>
  </si>
  <si>
    <t>河堤路</t>
  </si>
  <si>
    <t>文才街</t>
  </si>
  <si>
    <t>文學路</t>
  </si>
  <si>
    <t>榮總路</t>
  </si>
  <si>
    <t>重立路</t>
  </si>
  <si>
    <t>富民路</t>
  </si>
  <si>
    <t>重信路</t>
  </si>
  <si>
    <t>鐵路街</t>
  </si>
  <si>
    <t>河西路</t>
  </si>
  <si>
    <t>正義街</t>
  </si>
  <si>
    <t>南台路</t>
  </si>
  <si>
    <t>景德路</t>
  </si>
  <si>
    <t>永義街</t>
  </si>
  <si>
    <t>漢民路</t>
  </si>
  <si>
    <t>松華路</t>
  </si>
  <si>
    <t>土庫  北路</t>
  </si>
  <si>
    <t>商四</t>
  </si>
  <si>
    <t>住二</t>
  </si>
  <si>
    <t xml:space="preserve"> </t>
  </si>
  <si>
    <r>
      <t>高雄市建築開發商業同業公會</t>
    </r>
    <r>
      <rPr>
        <sz val="24"/>
        <rFont val="標楷體"/>
        <family val="4"/>
      </rPr>
      <t>九十一年七月份會員申報開工統計表</t>
    </r>
  </si>
  <si>
    <r>
      <t>高雄市建築開發商業同業公會</t>
    </r>
    <r>
      <rPr>
        <sz val="24"/>
        <rFont val="標楷體"/>
        <family val="4"/>
      </rPr>
      <t>九十一年八月份會員申報開工統計表</t>
    </r>
  </si>
  <si>
    <t>1</t>
  </si>
  <si>
    <t>盛昌街</t>
  </si>
  <si>
    <t>德賢路</t>
  </si>
  <si>
    <t>啟昌街</t>
  </si>
  <si>
    <t>保靖街</t>
  </si>
  <si>
    <t>自由路</t>
  </si>
  <si>
    <t>立莊路</t>
  </si>
  <si>
    <t>重信路</t>
  </si>
  <si>
    <t>文強路</t>
  </si>
  <si>
    <t>甘肅路</t>
  </si>
  <si>
    <t>佃坤</t>
  </si>
  <si>
    <t>巨盟</t>
  </si>
  <si>
    <t>嵩豐</t>
  </si>
  <si>
    <t>燦鋐</t>
  </si>
  <si>
    <t>昶威</t>
  </si>
  <si>
    <t>高京</t>
  </si>
  <si>
    <t>聯捷</t>
  </si>
  <si>
    <t>慶旺</t>
  </si>
  <si>
    <t>大和</t>
  </si>
  <si>
    <t>總漢</t>
  </si>
  <si>
    <t>華洲</t>
  </si>
  <si>
    <t>利融</t>
  </si>
  <si>
    <t>京城</t>
  </si>
  <si>
    <t>新結庄</t>
  </si>
  <si>
    <t>同興</t>
  </si>
  <si>
    <t>佐伯</t>
  </si>
  <si>
    <t>友友</t>
  </si>
  <si>
    <t>嘉隆</t>
  </si>
  <si>
    <t>江城</t>
  </si>
  <si>
    <t>尊邑</t>
  </si>
  <si>
    <t>宇泰</t>
  </si>
  <si>
    <t>民昌街</t>
  </si>
  <si>
    <t>華泰路</t>
  </si>
  <si>
    <t>鼎吉街</t>
  </si>
  <si>
    <t>金陵街</t>
  </si>
  <si>
    <t>建華街</t>
  </si>
  <si>
    <t>必忠街</t>
  </si>
  <si>
    <t>宏文路</t>
  </si>
  <si>
    <t>芎蕉  一街</t>
  </si>
  <si>
    <t>特定商三</t>
  </si>
  <si>
    <t>翠亨  北路</t>
  </si>
  <si>
    <t>高坪  義路</t>
  </si>
  <si>
    <t>中華  一路</t>
  </si>
  <si>
    <t>龍水  二路</t>
  </si>
  <si>
    <t>自由  二路</t>
  </si>
  <si>
    <t>套房出租</t>
  </si>
  <si>
    <r>
      <t>高雄市建築開發商業同業公會</t>
    </r>
    <r>
      <rPr>
        <sz val="24"/>
        <rFont val="標楷體"/>
        <family val="4"/>
      </rPr>
      <t>九十一年九月份會員申報開工統計表</t>
    </r>
  </si>
  <si>
    <t>九月份合計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</si>
  <si>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</si>
  <si>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</si>
  <si>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</si>
  <si>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</si>
  <si>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</si>
  <si>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</si>
  <si>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</si>
  <si>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</si>
  <si>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</si>
  <si>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</si>
  <si>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</si>
  <si>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</si>
  <si>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</si>
  <si>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</si>
  <si>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</si>
  <si>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</si>
  <si>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</si>
  <si>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</si>
  <si>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</si>
  <si>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</si>
  <si>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</si>
  <si>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</si>
  <si>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佃坤</t>
  </si>
  <si>
    <t>久譽</t>
  </si>
  <si>
    <t>聯進</t>
  </si>
  <si>
    <t>國岱</t>
  </si>
  <si>
    <t>芳崗</t>
  </si>
  <si>
    <t>北京</t>
  </si>
  <si>
    <t>得邑</t>
  </si>
  <si>
    <t>谷僑</t>
  </si>
  <si>
    <t>廣建成</t>
  </si>
  <si>
    <t>利富</t>
  </si>
  <si>
    <t>富承</t>
  </si>
  <si>
    <t>豪展</t>
  </si>
  <si>
    <t>日大</t>
  </si>
  <si>
    <t>欣運</t>
  </si>
  <si>
    <t>翰林苑</t>
  </si>
  <si>
    <t>特定  商二</t>
  </si>
  <si>
    <t>住商  混合</t>
  </si>
  <si>
    <t>住商  混合</t>
  </si>
  <si>
    <t>藍昌路</t>
  </si>
  <si>
    <t>寶昌街</t>
  </si>
  <si>
    <t>立安路</t>
  </si>
  <si>
    <t>文莊路</t>
  </si>
  <si>
    <t>河堤路</t>
  </si>
  <si>
    <t>孟子路</t>
  </si>
  <si>
    <t>立大路</t>
  </si>
  <si>
    <t>榮德路</t>
  </si>
  <si>
    <t>文育路</t>
  </si>
  <si>
    <t>文自路</t>
  </si>
  <si>
    <t>華壽路</t>
  </si>
  <si>
    <t>鼎順街</t>
  </si>
  <si>
    <t>黃興路</t>
  </si>
  <si>
    <t>英明路</t>
  </si>
  <si>
    <t>修成街</t>
  </si>
  <si>
    <t>瑞士街</t>
  </si>
  <si>
    <t>宏文路</t>
  </si>
  <si>
    <t>孔宅街</t>
  </si>
  <si>
    <t>鼓山  三路</t>
  </si>
  <si>
    <t>鼓山  二路</t>
  </si>
  <si>
    <t>美 術  南二路</t>
  </si>
  <si>
    <t>大昌  二路</t>
  </si>
  <si>
    <t>宿舍出租</t>
  </si>
  <si>
    <t>住宅戶房數</t>
  </si>
  <si>
    <r>
      <t>高雄市建築開發商業同業公會</t>
    </r>
    <r>
      <rPr>
        <sz val="24"/>
        <rFont val="標楷體"/>
        <family val="4"/>
      </rPr>
      <t>九十一年十月份會員申報開工統計表</t>
    </r>
  </si>
  <si>
    <t>十月份合計</t>
  </si>
  <si>
    <t>汎太</t>
  </si>
  <si>
    <t>仁昌街</t>
  </si>
  <si>
    <t>文才街</t>
  </si>
  <si>
    <t>京城</t>
  </si>
  <si>
    <t>金山路</t>
  </si>
  <si>
    <t>泰利</t>
  </si>
  <si>
    <t>楠梓</t>
  </si>
  <si>
    <t>廣築</t>
  </si>
  <si>
    <t>汎太</t>
  </si>
  <si>
    <t>新協順</t>
  </si>
  <si>
    <t>匯成</t>
  </si>
  <si>
    <t>得邑</t>
  </si>
  <si>
    <t>國岱</t>
  </si>
  <si>
    <t>左營</t>
  </si>
  <si>
    <t>泉谷</t>
  </si>
  <si>
    <t>競聯</t>
  </si>
  <si>
    <t>全誠</t>
  </si>
  <si>
    <t>興總</t>
  </si>
  <si>
    <t>堅山</t>
  </si>
  <si>
    <t>鼓山</t>
  </si>
  <si>
    <t>興富發</t>
  </si>
  <si>
    <t>京城</t>
  </si>
  <si>
    <t>利融</t>
  </si>
  <si>
    <t>三民</t>
  </si>
  <si>
    <t>高旋</t>
  </si>
  <si>
    <t>廣建成</t>
  </si>
  <si>
    <t>龍鎂</t>
  </si>
  <si>
    <t>歐揚</t>
  </si>
  <si>
    <t>友友</t>
  </si>
  <si>
    <t>前鎮</t>
  </si>
  <si>
    <t>佃坤</t>
  </si>
  <si>
    <t>小港</t>
  </si>
  <si>
    <t>立安路</t>
  </si>
  <si>
    <t>清泰路</t>
  </si>
  <si>
    <t>德民路</t>
  </si>
  <si>
    <t>榮新街</t>
  </si>
  <si>
    <t>仁昌街</t>
  </si>
  <si>
    <t>立大路</t>
  </si>
  <si>
    <t>文才街</t>
  </si>
  <si>
    <t>重忠路</t>
  </si>
  <si>
    <t>鼎新路</t>
  </si>
  <si>
    <t>金山路</t>
  </si>
  <si>
    <t>鼎義街</t>
  </si>
  <si>
    <t>金陵路</t>
  </si>
  <si>
    <t>克武路</t>
  </si>
  <si>
    <t>建元路</t>
  </si>
  <si>
    <t>修成街</t>
  </si>
  <si>
    <t>漢威街</t>
  </si>
  <si>
    <t>住三</t>
  </si>
  <si>
    <t>住五</t>
  </si>
  <si>
    <t>住二</t>
  </si>
  <si>
    <t>住四</t>
  </si>
  <si>
    <t>商四</t>
  </si>
  <si>
    <t>住宅區</t>
  </si>
  <si>
    <t>住四 商四</t>
  </si>
  <si>
    <t>土庫  八街</t>
  </si>
  <si>
    <t>土庫  七街</t>
  </si>
  <si>
    <t>民族  一路</t>
  </si>
  <si>
    <t>鼓山   二路</t>
  </si>
  <si>
    <t>美 術  北五街</t>
  </si>
  <si>
    <t>美 術 北五街</t>
  </si>
  <si>
    <t>美 術 北七街</t>
  </si>
  <si>
    <t>廠邊   三路</t>
  </si>
  <si>
    <r>
      <t>高雄市建築開發商業同業公會</t>
    </r>
    <r>
      <rPr>
        <sz val="24"/>
        <rFont val="標楷體"/>
        <family val="4"/>
      </rPr>
      <t>九十一年十一月份會員申報開工統計表</t>
    </r>
  </si>
  <si>
    <t>十一月份合計</t>
  </si>
  <si>
    <t>舜天</t>
  </si>
  <si>
    <t>美昌街</t>
  </si>
  <si>
    <t>立民街</t>
  </si>
  <si>
    <t>博仁</t>
  </si>
  <si>
    <t>安泰街</t>
  </si>
  <si>
    <t>寬台</t>
  </si>
  <si>
    <t>廣平路</t>
  </si>
  <si>
    <t>明峰</t>
  </si>
  <si>
    <t>清豐路</t>
  </si>
  <si>
    <t>喬壹</t>
  </si>
  <si>
    <t>安民街</t>
  </si>
  <si>
    <t>城揚</t>
  </si>
  <si>
    <t>軍校路</t>
  </si>
  <si>
    <t>重上街</t>
  </si>
  <si>
    <t>三合</t>
  </si>
  <si>
    <t>皇統</t>
  </si>
  <si>
    <t>文府路</t>
  </si>
  <si>
    <t>名發</t>
  </si>
  <si>
    <t>石峰</t>
  </si>
  <si>
    <t>海德路</t>
  </si>
  <si>
    <t>富根</t>
  </si>
  <si>
    <t>巴比松</t>
  </si>
  <si>
    <t>永信</t>
  </si>
  <si>
    <t>裕民街</t>
  </si>
  <si>
    <t>弘力</t>
  </si>
  <si>
    <t>文忠路</t>
  </si>
  <si>
    <t>德耀</t>
  </si>
  <si>
    <t>樹興街</t>
  </si>
  <si>
    <t>皇邑</t>
  </si>
  <si>
    <t>鼎中路</t>
  </si>
  <si>
    <t>鼎愛路</t>
  </si>
  <si>
    <t>居富</t>
  </si>
  <si>
    <t>寶興路</t>
  </si>
  <si>
    <t>義華路</t>
  </si>
  <si>
    <t>有懋</t>
  </si>
  <si>
    <t>孝順街</t>
  </si>
  <si>
    <t>同盟路</t>
  </si>
  <si>
    <t>皓東路</t>
  </si>
  <si>
    <t>崑庭</t>
  </si>
  <si>
    <t>建民路</t>
  </si>
  <si>
    <t>商五</t>
  </si>
  <si>
    <t>雲來集</t>
  </si>
  <si>
    <t>東琳</t>
  </si>
  <si>
    <t>港美街</t>
  </si>
  <si>
    <t>宇泰</t>
  </si>
  <si>
    <t>漢民路</t>
  </si>
  <si>
    <t>辦公</t>
  </si>
  <si>
    <t>5R</t>
  </si>
  <si>
    <t>美術  館路</t>
  </si>
  <si>
    <t>崗山  中街</t>
  </si>
  <si>
    <t>自 用</t>
  </si>
  <si>
    <t>允揚</t>
  </si>
  <si>
    <t>哈林</t>
  </si>
  <si>
    <t>榮昌路</t>
  </si>
  <si>
    <t>高大</t>
  </si>
  <si>
    <t>德賢路</t>
  </si>
  <si>
    <t>永樺</t>
  </si>
  <si>
    <t>立民路</t>
  </si>
  <si>
    <t>茂田</t>
  </si>
  <si>
    <t>修明街</t>
  </si>
  <si>
    <t>永德街</t>
  </si>
  <si>
    <t>同興</t>
  </si>
  <si>
    <t>仰德</t>
  </si>
  <si>
    <t>臥龍路</t>
  </si>
  <si>
    <t>聯捷</t>
  </si>
  <si>
    <t>仁義街</t>
  </si>
  <si>
    <t>福懋</t>
  </si>
  <si>
    <t>中正路</t>
  </si>
  <si>
    <t>名陞</t>
  </si>
  <si>
    <t>新昌街</t>
  </si>
  <si>
    <t>加昌路</t>
  </si>
  <si>
    <t>清平街</t>
  </si>
  <si>
    <t>3~4</t>
  </si>
  <si>
    <r>
      <t>高雄市建築開發商業同業公會</t>
    </r>
    <r>
      <rPr>
        <sz val="24"/>
        <rFont val="標楷體"/>
        <family val="4"/>
      </rPr>
      <t>九十一年十二月份會員申報開工統計表</t>
    </r>
  </si>
  <si>
    <t>十二月份合計</t>
  </si>
  <si>
    <r>
      <t>高雄市建築開發商業同業公會</t>
    </r>
    <r>
      <rPr>
        <sz val="24"/>
        <rFont val="標楷體"/>
        <family val="4"/>
      </rPr>
      <t>91年度各月份會員申報開工統計總表</t>
    </r>
  </si>
  <si>
    <t>(自91年6月1日至91年12月31日止)</t>
  </si>
  <si>
    <t>寶馬</t>
  </si>
  <si>
    <t>楠梓</t>
  </si>
  <si>
    <t>住三</t>
  </si>
  <si>
    <t>總豪</t>
  </si>
  <si>
    <t>住四</t>
  </si>
  <si>
    <t>龍鎂</t>
  </si>
  <si>
    <t>鑫鎂</t>
  </si>
  <si>
    <t>住五</t>
  </si>
  <si>
    <t>龍騰</t>
  </si>
  <si>
    <t>奕柏</t>
  </si>
  <si>
    <t>新協順</t>
  </si>
  <si>
    <t>4~5</t>
  </si>
  <si>
    <t>榮欣</t>
  </si>
  <si>
    <t>左營</t>
  </si>
  <si>
    <t>大和</t>
  </si>
  <si>
    <t>仁發</t>
  </si>
  <si>
    <t>泉谷</t>
  </si>
  <si>
    <t>太普</t>
  </si>
  <si>
    <t>鼓山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</si>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</sst>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%"/>
    <numFmt numFmtId="197" formatCode="_-* #,##0.000_-;\-* #,##0.000_-;_-* &quot;-&quot;??_-;_-@_-"/>
    <numFmt numFmtId="198" formatCode="_-* #,##0.0000_-;\-* #,##0.0000_-;_-* &quot;-&quot;??_-;_-@_-"/>
    <numFmt numFmtId="199" formatCode="000"/>
    <numFmt numFmtId="200" formatCode="0_ "/>
  </numFmts>
  <fonts count="26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1"/>
      <name val="Times New Roman"/>
      <family val="1"/>
    </font>
    <font>
      <sz val="12"/>
      <name val="華康中圓體"/>
      <family val="3"/>
    </font>
    <font>
      <sz val="9"/>
      <name val="華康中圓體"/>
      <family val="3"/>
    </font>
    <font>
      <sz val="13"/>
      <name val="華康中圓體"/>
      <family val="3"/>
    </font>
    <font>
      <sz val="11"/>
      <name val="華康中圓體"/>
      <family val="3"/>
    </font>
    <font>
      <sz val="14"/>
      <name val="華康中圓體"/>
      <family val="3"/>
    </font>
    <font>
      <b/>
      <sz val="12"/>
      <name val="新細明體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華康細圓體"/>
      <family val="3"/>
    </font>
    <font>
      <sz val="12"/>
      <name val="華康細圓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 horizontal="center" vertical="center"/>
    </xf>
    <xf numFmtId="185" fontId="2" fillId="0" borderId="5" xfId="15" applyNumberFormat="1" applyFont="1" applyFill="1" applyBorder="1" applyAlignment="1">
      <alignment horizontal="center" vertical="center"/>
    </xf>
    <xf numFmtId="185" fontId="2" fillId="0" borderId="6" xfId="1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distributed" vertical="center"/>
    </xf>
    <xf numFmtId="177" fontId="2" fillId="2" borderId="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9" fontId="14" fillId="0" borderId="0" xfId="15" applyNumberFormat="1" applyFont="1" applyFill="1" applyAlignment="1">
      <alignment horizontal="left" vertical="center"/>
    </xf>
    <xf numFmtId="43" fontId="2" fillId="0" borderId="5" xfId="15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vertical="center"/>
    </xf>
    <xf numFmtId="178" fontId="14" fillId="0" borderId="0" xfId="15" applyNumberFormat="1" applyFont="1" applyFill="1" applyAlignment="1">
      <alignment horizontal="left" vertical="center"/>
    </xf>
    <xf numFmtId="179" fontId="14" fillId="0" borderId="0" xfId="15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2" fillId="0" borderId="2" xfId="15" applyFont="1" applyBorder="1" applyAlignment="1">
      <alignment horizontal="center" vertical="center"/>
    </xf>
    <xf numFmtId="43" fontId="2" fillId="0" borderId="1" xfId="15" applyFont="1" applyFill="1" applyBorder="1" applyAlignment="1">
      <alignment horizontal="right" vertical="center"/>
    </xf>
    <xf numFmtId="43" fontId="2" fillId="0" borderId="13" xfId="15" applyFont="1" applyBorder="1" applyAlignment="1">
      <alignment horizontal="center" vertical="center"/>
    </xf>
    <xf numFmtId="185" fontId="2" fillId="0" borderId="14" xfId="15" applyNumberFormat="1" applyFont="1" applyBorder="1" applyAlignment="1">
      <alignment horizontal="center" vertical="center"/>
    </xf>
    <xf numFmtId="185" fontId="2" fillId="0" borderId="5" xfId="15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distributed" vertical="center" indent="1"/>
    </xf>
    <xf numFmtId="185" fontId="2" fillId="0" borderId="11" xfId="15" applyNumberFormat="1" applyFont="1" applyBorder="1" applyAlignment="1">
      <alignment horizontal="center" vertical="center"/>
    </xf>
    <xf numFmtId="185" fontId="2" fillId="0" borderId="12" xfId="15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right" vertical="center" wrapText="1"/>
    </xf>
    <xf numFmtId="0" fontId="23" fillId="0" borderId="8" xfId="0" applyFont="1" applyFill="1" applyBorder="1" applyAlignment="1">
      <alignment horizontal="distributed" vertical="center" indent="1"/>
    </xf>
    <xf numFmtId="43" fontId="2" fillId="0" borderId="1" xfId="15" applyFont="1" applyBorder="1" applyAlignment="1">
      <alignment horizontal="right" vertical="center"/>
    </xf>
    <xf numFmtId="43" fontId="22" fillId="0" borderId="1" xfId="15" applyFont="1" applyBorder="1" applyAlignment="1">
      <alignment horizontal="center" vertical="center" wrapText="1"/>
    </xf>
    <xf numFmtId="43" fontId="2" fillId="0" borderId="1" xfId="15" applyFont="1" applyBorder="1" applyAlignment="1">
      <alignment horizontal="center" vertical="center"/>
    </xf>
    <xf numFmtId="185" fontId="2" fillId="0" borderId="15" xfId="15" applyNumberFormat="1" applyFont="1" applyBorder="1" applyAlignment="1">
      <alignment horizontal="right" vertical="center"/>
    </xf>
    <xf numFmtId="185" fontId="22" fillId="0" borderId="15" xfId="15" applyNumberFormat="1" applyFont="1" applyBorder="1" applyAlignment="1">
      <alignment horizontal="center" vertical="center" wrapText="1"/>
    </xf>
    <xf numFmtId="185" fontId="2" fillId="0" borderId="15" xfId="15" applyNumberFormat="1" applyFont="1" applyBorder="1" applyAlignment="1">
      <alignment horizontal="center" vertical="center"/>
    </xf>
    <xf numFmtId="185" fontId="2" fillId="0" borderId="15" xfId="15" applyNumberFormat="1" applyFont="1" applyFill="1" applyBorder="1" applyAlignment="1">
      <alignment horizontal="right" vertical="center"/>
    </xf>
    <xf numFmtId="185" fontId="2" fillId="0" borderId="16" xfId="15" applyNumberFormat="1" applyFont="1" applyBorder="1" applyAlignment="1">
      <alignment horizontal="center" vertical="center"/>
    </xf>
    <xf numFmtId="185" fontId="2" fillId="0" borderId="15" xfId="15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 wrapText="1"/>
    </xf>
    <xf numFmtId="177" fontId="15" fillId="0" borderId="5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43" fontId="2" fillId="0" borderId="17" xfId="15" applyFont="1" applyBorder="1" applyAlignment="1">
      <alignment horizontal="center" vertical="center"/>
    </xf>
    <xf numFmtId="43" fontId="2" fillId="0" borderId="18" xfId="15" applyFont="1" applyBorder="1" applyAlignment="1">
      <alignment horizontal="center" vertical="center"/>
    </xf>
    <xf numFmtId="185" fontId="2" fillId="0" borderId="18" xfId="15" applyNumberFormat="1" applyFont="1" applyBorder="1" applyAlignment="1">
      <alignment horizontal="center" vertical="center"/>
    </xf>
    <xf numFmtId="43" fontId="2" fillId="0" borderId="5" xfId="15" applyFont="1" applyBorder="1" applyAlignment="1">
      <alignment horizontal="center" vertical="center"/>
    </xf>
    <xf numFmtId="185" fontId="2" fillId="0" borderId="5" xfId="15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18" fillId="0" borderId="5" xfId="0" applyNumberFormat="1" applyFont="1" applyBorder="1" applyAlignment="1">
      <alignment horizontal="center" vertical="center"/>
    </xf>
    <xf numFmtId="43" fontId="22" fillId="0" borderId="17" xfId="15" applyFont="1" applyBorder="1" applyAlignment="1">
      <alignment horizontal="right" vertical="center"/>
    </xf>
    <xf numFmtId="43" fontId="22" fillId="0" borderId="19" xfId="15" applyFont="1" applyBorder="1" applyAlignment="1">
      <alignment horizontal="right" vertical="center"/>
    </xf>
    <xf numFmtId="43" fontId="22" fillId="0" borderId="1" xfId="15" applyFont="1" applyBorder="1" applyAlignment="1">
      <alignment horizontal="right" vertical="center"/>
    </xf>
    <xf numFmtId="185" fontId="22" fillId="0" borderId="5" xfId="15" applyNumberFormat="1" applyFont="1" applyBorder="1" applyAlignment="1">
      <alignment horizontal="center" vertical="center"/>
    </xf>
    <xf numFmtId="185" fontId="2" fillId="0" borderId="5" xfId="0" applyNumberFormat="1" applyFont="1" applyBorder="1" applyAlignment="1">
      <alignment horizontal="right" vertical="center"/>
    </xf>
    <xf numFmtId="185" fontId="22" fillId="0" borderId="18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77" fontId="2" fillId="0" borderId="1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18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43" fontId="2" fillId="0" borderId="1" xfId="15" applyFont="1" applyBorder="1" applyAlignment="1">
      <alignment horizontal="right" vertical="center" wrapText="1"/>
    </xf>
    <xf numFmtId="185" fontId="2" fillId="0" borderId="15" xfId="15" applyNumberFormat="1" applyFont="1" applyBorder="1" applyAlignment="1">
      <alignment horizontal="center" vertical="center" wrapText="1"/>
    </xf>
    <xf numFmtId="43" fontId="2" fillId="0" borderId="23" xfId="15" applyFont="1" applyBorder="1" applyAlignment="1">
      <alignment horizontal="right" vertical="center"/>
    </xf>
    <xf numFmtId="185" fontId="2" fillId="0" borderId="24" xfId="15" applyNumberFormat="1" applyFont="1" applyBorder="1" applyAlignment="1">
      <alignment horizontal="right" vertical="center"/>
    </xf>
    <xf numFmtId="185" fontId="2" fillId="0" borderId="5" xfId="15" applyNumberFormat="1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right" vertical="center"/>
    </xf>
    <xf numFmtId="178" fontId="15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distributed" vertical="center" indent="1"/>
    </xf>
    <xf numFmtId="0" fontId="19" fillId="0" borderId="27" xfId="0" applyFont="1" applyFill="1" applyBorder="1" applyAlignment="1">
      <alignment horizontal="distributed" vertical="center" indent="1"/>
    </xf>
    <xf numFmtId="0" fontId="19" fillId="0" borderId="13" xfId="0" applyFont="1" applyFill="1" applyBorder="1" applyAlignment="1">
      <alignment horizontal="distributed" vertical="center" indent="1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distributed" vertical="center" indent="1"/>
    </xf>
    <xf numFmtId="0" fontId="15" fillId="0" borderId="16" xfId="0" applyFont="1" applyFill="1" applyBorder="1" applyAlignment="1">
      <alignment horizontal="distributed" vertical="center" indent="1"/>
    </xf>
    <xf numFmtId="0" fontId="15" fillId="0" borderId="2" xfId="0" applyFont="1" applyFill="1" applyBorder="1" applyAlignment="1">
      <alignment horizontal="distributed" vertical="center" indent="1"/>
    </xf>
    <xf numFmtId="0" fontId="19" fillId="0" borderId="7" xfId="0" applyFont="1" applyFill="1" applyBorder="1" applyAlignment="1">
      <alignment horizontal="distributed" vertical="center" indent="1"/>
    </xf>
    <xf numFmtId="0" fontId="19" fillId="0" borderId="8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distributed" vertical="center"/>
    </xf>
    <xf numFmtId="0" fontId="11" fillId="2" borderId="33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11" fillId="2" borderId="20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23" xfId="0" applyFont="1" applyFill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distributed" vertical="center"/>
    </xf>
    <xf numFmtId="0" fontId="11" fillId="2" borderId="16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distributed" vertical="center" indent="1"/>
    </xf>
    <xf numFmtId="0" fontId="11" fillId="2" borderId="16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37"/>
  <sheetViews>
    <sheetView tabSelected="1" workbookViewId="0" topLeftCell="A1">
      <selection activeCell="H12" sqref="H12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6.625" style="2" customWidth="1"/>
    <col min="5" max="11" width="5.375" style="2" customWidth="1"/>
    <col min="12" max="12" width="6.625" style="2" customWidth="1"/>
    <col min="13" max="13" width="12.00390625" style="2" customWidth="1"/>
    <col min="14" max="14" width="10.125" style="4" customWidth="1"/>
    <col min="15" max="15" width="5.125" style="2" customWidth="1"/>
    <col min="16" max="18" width="5.75390625" style="2" customWidth="1"/>
    <col min="19" max="19" width="11.25390625" style="2" bestFit="1" customWidth="1"/>
    <col min="20" max="21" width="11.875" style="2" bestFit="1" customWidth="1"/>
    <col min="22" max="22" width="10.375" style="2" customWidth="1"/>
    <col min="23" max="23" width="6.25390625" style="21" customWidth="1"/>
    <col min="24" max="24" width="9.00390625" style="2" customWidth="1"/>
    <col min="25" max="16384" width="0" style="2" hidden="1" customWidth="1"/>
  </cols>
  <sheetData>
    <row r="1" spans="1:22" ht="42" customHeight="1" thickBot="1">
      <c r="A1" s="144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30" customHeight="1">
      <c r="A2" s="145" t="s">
        <v>29</v>
      </c>
      <c r="B2" s="146"/>
      <c r="C2" s="146"/>
      <c r="D2" s="147"/>
      <c r="E2" s="148" t="s">
        <v>30</v>
      </c>
      <c r="F2" s="146"/>
      <c r="G2" s="146"/>
      <c r="H2" s="146"/>
      <c r="I2" s="146"/>
      <c r="J2" s="146"/>
      <c r="K2" s="146"/>
      <c r="L2" s="146"/>
      <c r="M2" s="146"/>
      <c r="N2" s="149"/>
      <c r="O2" s="150" t="s">
        <v>31</v>
      </c>
      <c r="P2" s="151"/>
      <c r="Q2" s="151"/>
      <c r="R2" s="151"/>
      <c r="S2" s="151"/>
      <c r="T2" s="151"/>
      <c r="U2" s="151"/>
      <c r="V2" s="152"/>
    </row>
    <row r="3" spans="1:22" ht="19.5" customHeight="1">
      <c r="A3" s="142" t="s">
        <v>32</v>
      </c>
      <c r="B3" s="143" t="s">
        <v>33</v>
      </c>
      <c r="C3" s="153" t="s">
        <v>34</v>
      </c>
      <c r="D3" s="143" t="s">
        <v>36</v>
      </c>
      <c r="E3" s="154" t="s">
        <v>37</v>
      </c>
      <c r="F3" s="155" t="s">
        <v>0</v>
      </c>
      <c r="G3" s="156"/>
      <c r="H3" s="156"/>
      <c r="I3" s="156"/>
      <c r="J3" s="156"/>
      <c r="K3" s="156"/>
      <c r="L3" s="157"/>
      <c r="M3" s="143" t="s">
        <v>38</v>
      </c>
      <c r="N3" s="158" t="s">
        <v>39</v>
      </c>
      <c r="O3" s="159" t="s">
        <v>37</v>
      </c>
      <c r="P3" s="155" t="s">
        <v>0</v>
      </c>
      <c r="Q3" s="156"/>
      <c r="R3" s="157"/>
      <c r="S3" s="143" t="s">
        <v>40</v>
      </c>
      <c r="T3" s="143" t="s">
        <v>41</v>
      </c>
      <c r="U3" s="143" t="s">
        <v>55</v>
      </c>
      <c r="V3" s="160" t="s">
        <v>42</v>
      </c>
    </row>
    <row r="4" spans="1:22" ht="19.5" customHeight="1">
      <c r="A4" s="142"/>
      <c r="B4" s="143"/>
      <c r="C4" s="153"/>
      <c r="D4" s="143"/>
      <c r="E4" s="154"/>
      <c r="F4" s="161" t="s">
        <v>1</v>
      </c>
      <c r="G4" s="162" t="s">
        <v>74</v>
      </c>
      <c r="H4" s="163"/>
      <c r="I4" s="163"/>
      <c r="J4" s="163"/>
      <c r="K4" s="164"/>
      <c r="L4" s="161" t="s">
        <v>3</v>
      </c>
      <c r="M4" s="143"/>
      <c r="N4" s="158"/>
      <c r="O4" s="159"/>
      <c r="P4" s="161" t="s">
        <v>1</v>
      </c>
      <c r="Q4" s="161" t="s">
        <v>4</v>
      </c>
      <c r="R4" s="161" t="s">
        <v>3</v>
      </c>
      <c r="S4" s="143"/>
      <c r="T4" s="143"/>
      <c r="U4" s="143"/>
      <c r="V4" s="160"/>
    </row>
    <row r="5" spans="1:23" s="26" customFormat="1" ht="19.5" customHeight="1">
      <c r="A5" s="142"/>
      <c r="B5" s="143"/>
      <c r="C5" s="153"/>
      <c r="D5" s="143"/>
      <c r="E5" s="154"/>
      <c r="F5" s="161"/>
      <c r="G5" s="24" t="s">
        <v>6</v>
      </c>
      <c r="H5" s="24" t="s">
        <v>7</v>
      </c>
      <c r="I5" s="24" t="s">
        <v>8</v>
      </c>
      <c r="J5" s="24" t="s">
        <v>9</v>
      </c>
      <c r="K5" s="25" t="s">
        <v>10</v>
      </c>
      <c r="L5" s="161"/>
      <c r="M5" s="143"/>
      <c r="N5" s="158"/>
      <c r="O5" s="159"/>
      <c r="P5" s="161"/>
      <c r="Q5" s="161"/>
      <c r="R5" s="161"/>
      <c r="S5" s="143"/>
      <c r="T5" s="143"/>
      <c r="U5" s="143"/>
      <c r="V5" s="160"/>
      <c r="W5" s="36"/>
    </row>
    <row r="6" spans="1:22" ht="31.5" customHeight="1">
      <c r="A6" s="27">
        <v>1</v>
      </c>
      <c r="B6" s="28" t="s">
        <v>413</v>
      </c>
      <c r="C6" s="28" t="s">
        <v>414</v>
      </c>
      <c r="D6" s="28" t="s">
        <v>415</v>
      </c>
      <c r="E6" s="37"/>
      <c r="F6" s="37"/>
      <c r="G6" s="37"/>
      <c r="H6" s="37"/>
      <c r="I6" s="37"/>
      <c r="J6" s="37"/>
      <c r="K6" s="37"/>
      <c r="L6" s="37">
        <f aca="true" t="shared" si="0" ref="L6:L28">SUM(F6:K6)</f>
        <v>0</v>
      </c>
      <c r="M6" s="40"/>
      <c r="N6" s="66"/>
      <c r="O6" s="38">
        <v>4</v>
      </c>
      <c r="P6" s="37">
        <v>5</v>
      </c>
      <c r="Q6" s="37">
        <v>0</v>
      </c>
      <c r="R6" s="37">
        <f aca="true" t="shared" si="1" ref="R6:R28">SUM(P6:Q6)</f>
        <v>5</v>
      </c>
      <c r="S6" s="40">
        <v>365</v>
      </c>
      <c r="T6" s="40">
        <v>734.53</v>
      </c>
      <c r="U6" s="40">
        <v>734.53</v>
      </c>
      <c r="V6" s="43">
        <v>3250</v>
      </c>
    </row>
    <row r="7" spans="1:22" ht="31.5" customHeight="1">
      <c r="A7" s="27">
        <v>2</v>
      </c>
      <c r="B7" s="28" t="s">
        <v>416</v>
      </c>
      <c r="C7" s="28" t="s">
        <v>414</v>
      </c>
      <c r="D7" s="28" t="s">
        <v>417</v>
      </c>
      <c r="E7" s="37"/>
      <c r="F7" s="37"/>
      <c r="G7" s="37"/>
      <c r="H7" s="37"/>
      <c r="I7" s="37"/>
      <c r="J7" s="37"/>
      <c r="K7" s="37"/>
      <c r="L7" s="37">
        <f t="shared" si="0"/>
        <v>0</v>
      </c>
      <c r="M7" s="40"/>
      <c r="N7" s="66"/>
      <c r="O7" s="38">
        <v>4</v>
      </c>
      <c r="P7" s="37">
        <v>0</v>
      </c>
      <c r="Q7" s="37">
        <v>2</v>
      </c>
      <c r="R7" s="37">
        <f t="shared" si="1"/>
        <v>2</v>
      </c>
      <c r="S7" s="40">
        <v>185.73</v>
      </c>
      <c r="T7" s="40">
        <v>401.22</v>
      </c>
      <c r="U7" s="40">
        <v>362.4</v>
      </c>
      <c r="V7" s="43">
        <v>1500</v>
      </c>
    </row>
    <row r="8" spans="1:22" ht="31.5" customHeight="1">
      <c r="A8" s="27">
        <v>3</v>
      </c>
      <c r="B8" s="28" t="s">
        <v>418</v>
      </c>
      <c r="C8" s="28" t="s">
        <v>414</v>
      </c>
      <c r="D8" s="28" t="s">
        <v>415</v>
      </c>
      <c r="E8" s="37"/>
      <c r="F8" s="37"/>
      <c r="G8" s="37"/>
      <c r="H8" s="37"/>
      <c r="I8" s="37"/>
      <c r="J8" s="37"/>
      <c r="K8" s="37"/>
      <c r="L8" s="37">
        <f t="shared" si="0"/>
        <v>0</v>
      </c>
      <c r="M8" s="40"/>
      <c r="N8" s="66"/>
      <c r="O8" s="38">
        <v>4</v>
      </c>
      <c r="P8" s="37">
        <v>11</v>
      </c>
      <c r="Q8" s="37">
        <v>11</v>
      </c>
      <c r="R8" s="37">
        <f t="shared" si="1"/>
        <v>22</v>
      </c>
      <c r="S8" s="40">
        <v>2004.58</v>
      </c>
      <c r="T8" s="40">
        <v>3813.86</v>
      </c>
      <c r="U8" s="40">
        <v>3346.04</v>
      </c>
      <c r="V8" s="43">
        <v>15000</v>
      </c>
    </row>
    <row r="9" spans="1:22" ht="31.5" customHeight="1">
      <c r="A9" s="27">
        <v>4</v>
      </c>
      <c r="B9" s="28" t="s">
        <v>419</v>
      </c>
      <c r="C9" s="28" t="s">
        <v>414</v>
      </c>
      <c r="D9" s="28" t="s">
        <v>420</v>
      </c>
      <c r="E9" s="37"/>
      <c r="F9" s="37"/>
      <c r="G9" s="37"/>
      <c r="H9" s="37"/>
      <c r="I9" s="37"/>
      <c r="J9" s="37"/>
      <c r="K9" s="37"/>
      <c r="L9" s="37">
        <f t="shared" si="0"/>
        <v>0</v>
      </c>
      <c r="M9" s="40"/>
      <c r="N9" s="66"/>
      <c r="O9" s="38">
        <v>4</v>
      </c>
      <c r="P9" s="37">
        <v>9</v>
      </c>
      <c r="Q9" s="37">
        <v>0</v>
      </c>
      <c r="R9" s="37">
        <f t="shared" si="1"/>
        <v>9</v>
      </c>
      <c r="S9" s="40">
        <v>755.81</v>
      </c>
      <c r="T9" s="40">
        <v>1745.94</v>
      </c>
      <c r="U9" s="40">
        <v>1537.87</v>
      </c>
      <c r="V9" s="43">
        <v>6300</v>
      </c>
    </row>
    <row r="10" spans="1:22" ht="31.5" customHeight="1">
      <c r="A10" s="27">
        <v>5</v>
      </c>
      <c r="B10" s="28" t="s">
        <v>421</v>
      </c>
      <c r="C10" s="28" t="s">
        <v>414</v>
      </c>
      <c r="D10" s="28" t="s">
        <v>415</v>
      </c>
      <c r="E10" s="37"/>
      <c r="F10" s="37"/>
      <c r="G10" s="37"/>
      <c r="H10" s="37"/>
      <c r="I10" s="37"/>
      <c r="J10" s="37"/>
      <c r="K10" s="37"/>
      <c r="L10" s="37">
        <f t="shared" si="0"/>
        <v>0</v>
      </c>
      <c r="M10" s="40"/>
      <c r="N10" s="66"/>
      <c r="O10" s="38">
        <v>4</v>
      </c>
      <c r="P10" s="37">
        <v>0</v>
      </c>
      <c r="Q10" s="37">
        <v>25</v>
      </c>
      <c r="R10" s="37">
        <f t="shared" si="1"/>
        <v>25</v>
      </c>
      <c r="S10" s="40">
        <v>2147.74</v>
      </c>
      <c r="T10" s="40">
        <v>4187.9</v>
      </c>
      <c r="U10" s="40">
        <v>3662.08</v>
      </c>
      <c r="V10" s="43">
        <v>16250</v>
      </c>
    </row>
    <row r="11" spans="1:22" ht="31.5" customHeight="1">
      <c r="A11" s="27">
        <v>6</v>
      </c>
      <c r="B11" s="28" t="s">
        <v>421</v>
      </c>
      <c r="C11" s="28" t="s">
        <v>414</v>
      </c>
      <c r="D11" s="28" t="s">
        <v>415</v>
      </c>
      <c r="E11" s="37"/>
      <c r="F11" s="37"/>
      <c r="G11" s="37"/>
      <c r="H11" s="37"/>
      <c r="I11" s="37"/>
      <c r="J11" s="37"/>
      <c r="K11" s="37"/>
      <c r="L11" s="37">
        <f t="shared" si="0"/>
        <v>0</v>
      </c>
      <c r="M11" s="40"/>
      <c r="N11" s="66"/>
      <c r="O11" s="38">
        <v>4</v>
      </c>
      <c r="P11" s="37">
        <v>0</v>
      </c>
      <c r="Q11" s="37">
        <v>20</v>
      </c>
      <c r="R11" s="37">
        <f t="shared" si="1"/>
        <v>20</v>
      </c>
      <c r="S11" s="40">
        <v>1852.75</v>
      </c>
      <c r="T11" s="40">
        <v>3410.64</v>
      </c>
      <c r="U11" s="40">
        <v>2915.9</v>
      </c>
      <c r="V11" s="43">
        <v>13000</v>
      </c>
    </row>
    <row r="12" spans="1:22" ht="31.5" customHeight="1">
      <c r="A12" s="27">
        <v>7</v>
      </c>
      <c r="B12" s="28" t="s">
        <v>422</v>
      </c>
      <c r="C12" s="28" t="s">
        <v>414</v>
      </c>
      <c r="D12" s="28" t="s">
        <v>415</v>
      </c>
      <c r="E12" s="37"/>
      <c r="F12" s="37"/>
      <c r="G12" s="37"/>
      <c r="H12" s="37"/>
      <c r="I12" s="37"/>
      <c r="J12" s="37"/>
      <c r="K12" s="37"/>
      <c r="L12" s="37">
        <f t="shared" si="0"/>
        <v>0</v>
      </c>
      <c r="M12" s="40"/>
      <c r="N12" s="66"/>
      <c r="O12" s="38">
        <v>3</v>
      </c>
      <c r="P12" s="37">
        <v>0</v>
      </c>
      <c r="Q12" s="37">
        <v>43</v>
      </c>
      <c r="R12" s="37">
        <f t="shared" si="1"/>
        <v>43</v>
      </c>
      <c r="S12" s="40">
        <v>2771.74</v>
      </c>
      <c r="T12" s="40">
        <v>5642.91</v>
      </c>
      <c r="U12" s="40">
        <v>5416.74</v>
      </c>
      <c r="V12" s="43">
        <v>23000</v>
      </c>
    </row>
    <row r="13" spans="1:22" ht="31.5" customHeight="1">
      <c r="A13" s="27">
        <v>8</v>
      </c>
      <c r="B13" s="28" t="s">
        <v>423</v>
      </c>
      <c r="C13" s="28" t="s">
        <v>414</v>
      </c>
      <c r="D13" s="28" t="s">
        <v>415</v>
      </c>
      <c r="E13" s="37"/>
      <c r="F13" s="37"/>
      <c r="G13" s="37"/>
      <c r="H13" s="37"/>
      <c r="I13" s="37"/>
      <c r="J13" s="37"/>
      <c r="K13" s="37"/>
      <c r="L13" s="37">
        <f t="shared" si="0"/>
        <v>0</v>
      </c>
      <c r="M13" s="40"/>
      <c r="N13" s="66"/>
      <c r="O13" s="38" t="s">
        <v>424</v>
      </c>
      <c r="P13" s="37">
        <v>7</v>
      </c>
      <c r="Q13" s="37">
        <v>41</v>
      </c>
      <c r="R13" s="37">
        <f t="shared" si="1"/>
        <v>48</v>
      </c>
      <c r="S13" s="40">
        <v>3894.01</v>
      </c>
      <c r="T13" s="40">
        <v>8762.46</v>
      </c>
      <c r="U13" s="40">
        <v>7945.88</v>
      </c>
      <c r="V13" s="43">
        <v>29395</v>
      </c>
    </row>
    <row r="14" spans="1:22" ht="31.5" customHeight="1">
      <c r="A14" s="27">
        <v>9</v>
      </c>
      <c r="B14" s="28" t="s">
        <v>425</v>
      </c>
      <c r="C14" s="28" t="s">
        <v>426</v>
      </c>
      <c r="D14" s="28" t="s">
        <v>420</v>
      </c>
      <c r="E14" s="37"/>
      <c r="F14" s="37"/>
      <c r="G14" s="37"/>
      <c r="H14" s="37"/>
      <c r="I14" s="37"/>
      <c r="J14" s="37"/>
      <c r="K14" s="37"/>
      <c r="L14" s="37">
        <f t="shared" si="0"/>
        <v>0</v>
      </c>
      <c r="M14" s="40"/>
      <c r="N14" s="66"/>
      <c r="O14" s="38">
        <v>4</v>
      </c>
      <c r="P14" s="37">
        <v>0</v>
      </c>
      <c r="Q14" s="37">
        <v>2</v>
      </c>
      <c r="R14" s="37">
        <f t="shared" si="1"/>
        <v>2</v>
      </c>
      <c r="S14" s="40">
        <v>220.8</v>
      </c>
      <c r="T14" s="40">
        <v>419.42</v>
      </c>
      <c r="U14" s="40">
        <v>376.18</v>
      </c>
      <c r="V14" s="43">
        <v>1800</v>
      </c>
    </row>
    <row r="15" spans="1:22" ht="31.5" customHeight="1">
      <c r="A15" s="27">
        <v>10</v>
      </c>
      <c r="B15" s="28" t="s">
        <v>427</v>
      </c>
      <c r="C15" s="28" t="s">
        <v>426</v>
      </c>
      <c r="D15" s="28" t="s">
        <v>415</v>
      </c>
      <c r="E15" s="37"/>
      <c r="F15" s="37"/>
      <c r="G15" s="37"/>
      <c r="H15" s="37"/>
      <c r="I15" s="37"/>
      <c r="J15" s="37"/>
      <c r="K15" s="37"/>
      <c r="L15" s="37">
        <f t="shared" si="0"/>
        <v>0</v>
      </c>
      <c r="M15" s="40"/>
      <c r="N15" s="66"/>
      <c r="O15" s="38">
        <v>4</v>
      </c>
      <c r="P15" s="37">
        <v>0</v>
      </c>
      <c r="Q15" s="37">
        <v>7</v>
      </c>
      <c r="R15" s="37">
        <f t="shared" si="1"/>
        <v>7</v>
      </c>
      <c r="S15" s="40">
        <v>596.25</v>
      </c>
      <c r="T15" s="40">
        <v>1351.99</v>
      </c>
      <c r="U15" s="40">
        <v>1176.92</v>
      </c>
      <c r="V15" s="43">
        <v>5000</v>
      </c>
    </row>
    <row r="16" spans="1:22" ht="31.5" customHeight="1">
      <c r="A16" s="27">
        <v>11</v>
      </c>
      <c r="B16" s="28" t="s">
        <v>428</v>
      </c>
      <c r="C16" s="28" t="s">
        <v>426</v>
      </c>
      <c r="D16" s="28" t="s">
        <v>415</v>
      </c>
      <c r="E16" s="37"/>
      <c r="F16" s="37"/>
      <c r="G16" s="37"/>
      <c r="H16" s="37"/>
      <c r="I16" s="37"/>
      <c r="J16" s="37"/>
      <c r="K16" s="37"/>
      <c r="L16" s="37">
        <f t="shared" si="0"/>
        <v>0</v>
      </c>
      <c r="M16" s="40"/>
      <c r="N16" s="66"/>
      <c r="O16" s="38">
        <v>4</v>
      </c>
      <c r="P16" s="37">
        <v>13</v>
      </c>
      <c r="Q16" s="37">
        <v>8</v>
      </c>
      <c r="R16" s="37">
        <f t="shared" si="1"/>
        <v>21</v>
      </c>
      <c r="S16" s="40">
        <v>2112.85</v>
      </c>
      <c r="T16" s="40">
        <v>4205.53</v>
      </c>
      <c r="U16" s="40">
        <v>3595.79</v>
      </c>
      <c r="V16" s="43">
        <v>20500</v>
      </c>
    </row>
    <row r="17" spans="1:22" ht="31.5" customHeight="1">
      <c r="A17" s="27">
        <v>12</v>
      </c>
      <c r="B17" s="28" t="s">
        <v>429</v>
      </c>
      <c r="C17" s="28" t="s">
        <v>426</v>
      </c>
      <c r="D17" s="28" t="s">
        <v>415</v>
      </c>
      <c r="E17" s="37"/>
      <c r="F17" s="37"/>
      <c r="G17" s="37"/>
      <c r="H17" s="37"/>
      <c r="I17" s="37"/>
      <c r="J17" s="37"/>
      <c r="K17" s="37"/>
      <c r="L17" s="37">
        <f t="shared" si="0"/>
        <v>0</v>
      </c>
      <c r="M17" s="40"/>
      <c r="N17" s="66"/>
      <c r="O17" s="38">
        <v>4</v>
      </c>
      <c r="P17" s="37">
        <v>0</v>
      </c>
      <c r="Q17" s="37">
        <v>2</v>
      </c>
      <c r="R17" s="37">
        <f t="shared" si="1"/>
        <v>2</v>
      </c>
      <c r="S17" s="40">
        <v>254.16</v>
      </c>
      <c r="T17" s="40">
        <v>485.16</v>
      </c>
      <c r="U17" s="40">
        <v>427.56</v>
      </c>
      <c r="V17" s="43">
        <v>1900</v>
      </c>
    </row>
    <row r="18" spans="1:22" ht="31.5" customHeight="1">
      <c r="A18" s="27">
        <v>13</v>
      </c>
      <c r="B18" s="28" t="s">
        <v>430</v>
      </c>
      <c r="C18" s="28" t="s">
        <v>426</v>
      </c>
      <c r="D18" s="28" t="s">
        <v>417</v>
      </c>
      <c r="E18" s="37">
        <v>14</v>
      </c>
      <c r="F18" s="37">
        <v>0</v>
      </c>
      <c r="G18" s="37">
        <v>26</v>
      </c>
      <c r="H18" s="37">
        <v>117</v>
      </c>
      <c r="I18" s="37">
        <v>37</v>
      </c>
      <c r="J18" s="37">
        <v>0</v>
      </c>
      <c r="K18" s="37">
        <v>0</v>
      </c>
      <c r="L18" s="37">
        <f t="shared" si="0"/>
        <v>180</v>
      </c>
      <c r="M18" s="40">
        <v>21564.42</v>
      </c>
      <c r="N18" s="66">
        <v>70000</v>
      </c>
      <c r="O18" s="38"/>
      <c r="P18" s="37"/>
      <c r="Q18" s="37"/>
      <c r="R18" s="37">
        <f t="shared" si="1"/>
        <v>0</v>
      </c>
      <c r="S18" s="40"/>
      <c r="T18" s="40"/>
      <c r="U18" s="40"/>
      <c r="V18" s="43"/>
    </row>
    <row r="19" spans="1:22" ht="31.5" customHeight="1">
      <c r="A19" s="27">
        <v>14</v>
      </c>
      <c r="B19" s="28" t="s">
        <v>416</v>
      </c>
      <c r="C19" s="28" t="s">
        <v>431</v>
      </c>
      <c r="D19" s="28" t="s">
        <v>417</v>
      </c>
      <c r="E19" s="37"/>
      <c r="F19" s="37"/>
      <c r="G19" s="37"/>
      <c r="H19" s="37"/>
      <c r="I19" s="37"/>
      <c r="J19" s="37"/>
      <c r="K19" s="37"/>
      <c r="L19" s="37">
        <f t="shared" si="0"/>
        <v>0</v>
      </c>
      <c r="M19" s="40"/>
      <c r="N19" s="66"/>
      <c r="O19" s="38">
        <v>4</v>
      </c>
      <c r="P19" s="37">
        <v>0</v>
      </c>
      <c r="Q19" s="37">
        <v>2</v>
      </c>
      <c r="R19" s="37">
        <f t="shared" si="1"/>
        <v>2</v>
      </c>
      <c r="S19" s="40">
        <v>164</v>
      </c>
      <c r="T19" s="40">
        <v>399.84</v>
      </c>
      <c r="U19" s="40">
        <v>346.96</v>
      </c>
      <c r="V19" s="43">
        <v>1500</v>
      </c>
    </row>
    <row r="20" spans="1:22" ht="31.5" customHeight="1">
      <c r="A20" s="27">
        <v>15</v>
      </c>
      <c r="B20" s="28" t="s">
        <v>75</v>
      </c>
      <c r="C20" s="28" t="s">
        <v>47</v>
      </c>
      <c r="D20" s="28" t="s">
        <v>56</v>
      </c>
      <c r="E20" s="37">
        <v>14</v>
      </c>
      <c r="F20" s="37">
        <v>0</v>
      </c>
      <c r="G20" s="37">
        <v>0</v>
      </c>
      <c r="H20" s="37">
        <v>144</v>
      </c>
      <c r="I20" s="37">
        <v>35</v>
      </c>
      <c r="J20" s="37">
        <v>0</v>
      </c>
      <c r="K20" s="37">
        <v>2</v>
      </c>
      <c r="L20" s="37">
        <f t="shared" si="0"/>
        <v>181</v>
      </c>
      <c r="M20" s="40">
        <v>25846.02</v>
      </c>
      <c r="N20" s="66">
        <v>86020</v>
      </c>
      <c r="O20" s="38"/>
      <c r="P20" s="37"/>
      <c r="Q20" s="37"/>
      <c r="R20" s="37">
        <f t="shared" si="1"/>
        <v>0</v>
      </c>
      <c r="S20" s="40"/>
      <c r="T20" s="40"/>
      <c r="U20" s="40"/>
      <c r="V20" s="43"/>
    </row>
    <row r="21" spans="1:22" ht="31.5" customHeight="1">
      <c r="A21" s="27">
        <v>16</v>
      </c>
      <c r="B21" s="28" t="s">
        <v>49</v>
      </c>
      <c r="C21" s="28" t="s">
        <v>47</v>
      </c>
      <c r="D21" s="28" t="s">
        <v>56</v>
      </c>
      <c r="E21" s="37">
        <v>14</v>
      </c>
      <c r="F21" s="37">
        <v>1</v>
      </c>
      <c r="G21" s="37">
        <v>0</v>
      </c>
      <c r="H21" s="37">
        <v>42</v>
      </c>
      <c r="I21" s="37">
        <v>27</v>
      </c>
      <c r="J21" s="37">
        <v>39</v>
      </c>
      <c r="K21" s="37">
        <v>0</v>
      </c>
      <c r="L21" s="37">
        <f t="shared" si="0"/>
        <v>109</v>
      </c>
      <c r="M21" s="40">
        <v>25432.42</v>
      </c>
      <c r="N21" s="66">
        <v>102000</v>
      </c>
      <c r="O21" s="38"/>
      <c r="P21" s="37"/>
      <c r="Q21" s="37"/>
      <c r="R21" s="37">
        <f t="shared" si="1"/>
        <v>0</v>
      </c>
      <c r="S21" s="40"/>
      <c r="T21" s="40"/>
      <c r="U21" s="40"/>
      <c r="V21" s="43"/>
    </row>
    <row r="22" spans="1:22" ht="31.5" customHeight="1">
      <c r="A22" s="27">
        <v>17</v>
      </c>
      <c r="B22" s="28" t="s">
        <v>68</v>
      </c>
      <c r="C22" s="28" t="s">
        <v>51</v>
      </c>
      <c r="D22" s="28" t="s">
        <v>45</v>
      </c>
      <c r="E22" s="37"/>
      <c r="F22" s="37"/>
      <c r="G22" s="37"/>
      <c r="H22" s="37"/>
      <c r="I22" s="37"/>
      <c r="J22" s="37"/>
      <c r="K22" s="37"/>
      <c r="L22" s="37">
        <f t="shared" si="0"/>
        <v>0</v>
      </c>
      <c r="M22" s="40"/>
      <c r="N22" s="66"/>
      <c r="O22" s="38">
        <v>4</v>
      </c>
      <c r="P22" s="37">
        <v>0</v>
      </c>
      <c r="Q22" s="37">
        <v>8</v>
      </c>
      <c r="R22" s="37">
        <f t="shared" si="1"/>
        <v>8</v>
      </c>
      <c r="S22" s="40">
        <v>704.33</v>
      </c>
      <c r="T22" s="40">
        <v>1750.16</v>
      </c>
      <c r="U22" s="40">
        <v>1537.36</v>
      </c>
      <c r="V22" s="43">
        <v>6800</v>
      </c>
    </row>
    <row r="23" spans="1:22" ht="31.5" customHeight="1">
      <c r="A23" s="27">
        <v>18</v>
      </c>
      <c r="B23" s="28" t="s">
        <v>71</v>
      </c>
      <c r="C23" s="28" t="s">
        <v>51</v>
      </c>
      <c r="D23" s="28" t="s">
        <v>45</v>
      </c>
      <c r="E23" s="37"/>
      <c r="F23" s="37"/>
      <c r="G23" s="37"/>
      <c r="H23" s="37"/>
      <c r="I23" s="37"/>
      <c r="J23" s="37"/>
      <c r="K23" s="37"/>
      <c r="L23" s="37">
        <f t="shared" si="0"/>
        <v>0</v>
      </c>
      <c r="M23" s="40"/>
      <c r="N23" s="66"/>
      <c r="O23" s="38">
        <v>5</v>
      </c>
      <c r="P23" s="37">
        <v>12</v>
      </c>
      <c r="Q23" s="37">
        <v>0</v>
      </c>
      <c r="R23" s="37">
        <f t="shared" si="1"/>
        <v>12</v>
      </c>
      <c r="S23" s="40">
        <v>1132.04</v>
      </c>
      <c r="T23" s="40">
        <v>3576.61</v>
      </c>
      <c r="U23" s="40">
        <v>3161.04</v>
      </c>
      <c r="V23" s="43">
        <v>18000</v>
      </c>
    </row>
    <row r="24" spans="1:22" ht="31.5" customHeight="1">
      <c r="A24" s="27">
        <v>19</v>
      </c>
      <c r="B24" s="28" t="s">
        <v>72</v>
      </c>
      <c r="C24" s="28" t="s">
        <v>51</v>
      </c>
      <c r="D24" s="28" t="s">
        <v>45</v>
      </c>
      <c r="E24" s="37"/>
      <c r="F24" s="37"/>
      <c r="G24" s="37"/>
      <c r="H24" s="37"/>
      <c r="I24" s="37"/>
      <c r="J24" s="37"/>
      <c r="K24" s="37"/>
      <c r="L24" s="37">
        <f t="shared" si="0"/>
        <v>0</v>
      </c>
      <c r="M24" s="40"/>
      <c r="N24" s="66"/>
      <c r="O24" s="38">
        <v>5</v>
      </c>
      <c r="P24" s="37">
        <v>4</v>
      </c>
      <c r="Q24" s="37">
        <v>16</v>
      </c>
      <c r="R24" s="37">
        <f t="shared" si="1"/>
        <v>20</v>
      </c>
      <c r="S24" s="40">
        <v>1279</v>
      </c>
      <c r="T24" s="40">
        <v>3480.68</v>
      </c>
      <c r="U24" s="40">
        <v>3083.46</v>
      </c>
      <c r="V24" s="43">
        <v>12000</v>
      </c>
    </row>
    <row r="25" spans="1:22" ht="31.5" customHeight="1">
      <c r="A25" s="27">
        <v>20</v>
      </c>
      <c r="B25" s="28" t="s">
        <v>60</v>
      </c>
      <c r="C25" s="28" t="s">
        <v>52</v>
      </c>
      <c r="D25" s="28" t="s">
        <v>45</v>
      </c>
      <c r="E25" s="37"/>
      <c r="F25" s="37"/>
      <c r="G25" s="37"/>
      <c r="H25" s="37"/>
      <c r="I25" s="37"/>
      <c r="J25" s="37"/>
      <c r="K25" s="37"/>
      <c r="L25" s="37">
        <f t="shared" si="0"/>
        <v>0</v>
      </c>
      <c r="M25" s="40"/>
      <c r="N25" s="66"/>
      <c r="O25" s="38">
        <v>5</v>
      </c>
      <c r="P25" s="37">
        <v>0</v>
      </c>
      <c r="Q25" s="37">
        <v>7</v>
      </c>
      <c r="R25" s="37">
        <f t="shared" si="1"/>
        <v>7</v>
      </c>
      <c r="S25" s="40">
        <v>493.71</v>
      </c>
      <c r="T25" s="40">
        <v>1367.57</v>
      </c>
      <c r="U25" s="40">
        <v>1122.77</v>
      </c>
      <c r="V25" s="43">
        <v>5600</v>
      </c>
    </row>
    <row r="26" spans="1:22" ht="31.5" customHeight="1">
      <c r="A26" s="27">
        <v>21</v>
      </c>
      <c r="B26" s="28" t="s">
        <v>49</v>
      </c>
      <c r="C26" s="28" t="s">
        <v>53</v>
      </c>
      <c r="D26" s="28" t="s">
        <v>44</v>
      </c>
      <c r="E26" s="37"/>
      <c r="F26" s="37"/>
      <c r="G26" s="37"/>
      <c r="H26" s="37"/>
      <c r="I26" s="37"/>
      <c r="J26" s="37"/>
      <c r="K26" s="37"/>
      <c r="L26" s="37">
        <f t="shared" si="0"/>
        <v>0</v>
      </c>
      <c r="M26" s="40"/>
      <c r="N26" s="66"/>
      <c r="O26" s="38">
        <v>4</v>
      </c>
      <c r="P26" s="37">
        <v>0</v>
      </c>
      <c r="Q26" s="37">
        <v>18</v>
      </c>
      <c r="R26" s="37">
        <f t="shared" si="1"/>
        <v>18</v>
      </c>
      <c r="S26" s="40">
        <v>1587</v>
      </c>
      <c r="T26" s="40">
        <v>3996.69</v>
      </c>
      <c r="U26" s="40">
        <v>3436.61</v>
      </c>
      <c r="V26" s="43">
        <v>14800</v>
      </c>
    </row>
    <row r="27" spans="1:22" ht="31.5" customHeight="1">
      <c r="A27" s="27">
        <v>22</v>
      </c>
      <c r="B27" s="28" t="s">
        <v>69</v>
      </c>
      <c r="C27" s="28" t="s">
        <v>54</v>
      </c>
      <c r="D27" s="28" t="s">
        <v>44</v>
      </c>
      <c r="E27" s="37"/>
      <c r="F27" s="37"/>
      <c r="G27" s="37"/>
      <c r="H27" s="37"/>
      <c r="I27" s="37"/>
      <c r="J27" s="37"/>
      <c r="K27" s="37"/>
      <c r="L27" s="37">
        <f t="shared" si="0"/>
        <v>0</v>
      </c>
      <c r="M27" s="40"/>
      <c r="N27" s="66"/>
      <c r="O27" s="38">
        <v>3</v>
      </c>
      <c r="P27" s="37">
        <v>0</v>
      </c>
      <c r="Q27" s="37">
        <v>12</v>
      </c>
      <c r="R27" s="37">
        <f t="shared" si="1"/>
        <v>12</v>
      </c>
      <c r="S27" s="40">
        <v>933.49</v>
      </c>
      <c r="T27" s="40">
        <v>1506.12</v>
      </c>
      <c r="U27" s="40">
        <v>1506.12</v>
      </c>
      <c r="V27" s="43">
        <v>5080</v>
      </c>
    </row>
    <row r="28" spans="1:22" ht="31.5" customHeight="1">
      <c r="A28" s="27">
        <v>23</v>
      </c>
      <c r="B28" s="28" t="s">
        <v>58</v>
      </c>
      <c r="C28" s="28" t="s">
        <v>54</v>
      </c>
      <c r="D28" s="28" t="s">
        <v>44</v>
      </c>
      <c r="E28" s="37"/>
      <c r="F28" s="37"/>
      <c r="G28" s="37"/>
      <c r="H28" s="37"/>
      <c r="I28" s="37"/>
      <c r="J28" s="37"/>
      <c r="K28" s="37"/>
      <c r="L28" s="37">
        <f t="shared" si="0"/>
        <v>0</v>
      </c>
      <c r="M28" s="40"/>
      <c r="N28" s="66"/>
      <c r="O28" s="38">
        <v>4</v>
      </c>
      <c r="P28" s="37">
        <v>14</v>
      </c>
      <c r="Q28" s="37">
        <v>1</v>
      </c>
      <c r="R28" s="37">
        <f t="shared" si="1"/>
        <v>15</v>
      </c>
      <c r="S28" s="40">
        <v>1098.14</v>
      </c>
      <c r="T28" s="40">
        <v>3465</v>
      </c>
      <c r="U28" s="40">
        <v>2192.42</v>
      </c>
      <c r="V28" s="43">
        <v>11250</v>
      </c>
    </row>
    <row r="29" spans="1:23" ht="34.5" customHeight="1">
      <c r="A29" s="27" t="s">
        <v>82</v>
      </c>
      <c r="B29" s="28"/>
      <c r="C29" s="28"/>
      <c r="D29" s="28"/>
      <c r="E29" s="5"/>
      <c r="F29" s="1"/>
      <c r="G29" s="1"/>
      <c r="H29" s="1"/>
      <c r="I29" s="1"/>
      <c r="J29" s="1"/>
      <c r="K29" s="30"/>
      <c r="L29" s="1"/>
      <c r="M29" s="41"/>
      <c r="N29" s="67"/>
      <c r="O29" s="32"/>
      <c r="P29" s="1"/>
      <c r="Q29" s="1"/>
      <c r="R29" s="1"/>
      <c r="S29" s="41"/>
      <c r="T29" s="41"/>
      <c r="U29" s="41"/>
      <c r="V29" s="44"/>
      <c r="W29" s="35"/>
    </row>
    <row r="30" spans="1:23" ht="34.5" customHeight="1">
      <c r="A30" s="27" t="s">
        <v>83</v>
      </c>
      <c r="B30" s="28"/>
      <c r="C30" s="28"/>
      <c r="D30" s="28"/>
      <c r="E30" s="5"/>
      <c r="F30" s="1"/>
      <c r="G30" s="1"/>
      <c r="H30" s="1"/>
      <c r="I30" s="1"/>
      <c r="J30" s="1"/>
      <c r="K30" s="30"/>
      <c r="L30" s="1"/>
      <c r="M30" s="41"/>
      <c r="N30" s="65"/>
      <c r="O30" s="31"/>
      <c r="P30" s="1"/>
      <c r="Q30" s="1"/>
      <c r="R30" s="1"/>
      <c r="S30" s="41"/>
      <c r="T30" s="41"/>
      <c r="U30" s="41"/>
      <c r="V30" s="44"/>
      <c r="W30" s="35"/>
    </row>
    <row r="31" spans="1:23" ht="34.5" customHeight="1">
      <c r="A31" s="27" t="s">
        <v>84</v>
      </c>
      <c r="B31" s="28"/>
      <c r="C31" s="28"/>
      <c r="D31" s="28"/>
      <c r="E31" s="5"/>
      <c r="F31" s="1"/>
      <c r="G31" s="1"/>
      <c r="H31" s="1"/>
      <c r="I31" s="1"/>
      <c r="J31" s="1"/>
      <c r="K31" s="30"/>
      <c r="L31" s="1"/>
      <c r="M31" s="41"/>
      <c r="N31" s="67"/>
      <c r="O31" s="32"/>
      <c r="P31" s="1"/>
      <c r="Q31" s="1"/>
      <c r="R31" s="1"/>
      <c r="S31" s="41"/>
      <c r="T31" s="41"/>
      <c r="U31" s="41"/>
      <c r="V31" s="44"/>
      <c r="W31" s="35"/>
    </row>
    <row r="32" spans="1:23" ht="34.5" customHeight="1">
      <c r="A32" s="27" t="s">
        <v>85</v>
      </c>
      <c r="B32" s="28"/>
      <c r="C32" s="28"/>
      <c r="D32" s="28"/>
      <c r="E32" s="5"/>
      <c r="F32" s="1"/>
      <c r="G32" s="1"/>
      <c r="H32" s="1"/>
      <c r="I32" s="1"/>
      <c r="J32" s="1"/>
      <c r="K32" s="30"/>
      <c r="L32" s="1"/>
      <c r="M32" s="41"/>
      <c r="N32" s="65"/>
      <c r="O32" s="32"/>
      <c r="P32" s="1"/>
      <c r="Q32" s="1"/>
      <c r="R32" s="1"/>
      <c r="S32" s="41"/>
      <c r="T32" s="41"/>
      <c r="U32" s="41"/>
      <c r="V32" s="44"/>
      <c r="W32" s="35"/>
    </row>
    <row r="33" spans="1:23" ht="34.5" customHeight="1">
      <c r="A33" s="27" t="s">
        <v>86</v>
      </c>
      <c r="B33" s="28"/>
      <c r="C33" s="28"/>
      <c r="D33" s="28"/>
      <c r="E33" s="5"/>
      <c r="F33" s="1"/>
      <c r="G33" s="1"/>
      <c r="H33" s="1"/>
      <c r="I33" s="1"/>
      <c r="J33" s="1"/>
      <c r="K33" s="30"/>
      <c r="L33" s="1"/>
      <c r="M33" s="41"/>
      <c r="N33" s="65"/>
      <c r="O33" s="32"/>
      <c r="P33" s="1"/>
      <c r="Q33" s="1"/>
      <c r="R33" s="1"/>
      <c r="S33" s="41"/>
      <c r="T33" s="41"/>
      <c r="U33" s="41"/>
      <c r="V33" s="44"/>
      <c r="W33" s="35"/>
    </row>
    <row r="34" spans="1:23" ht="34.5" customHeight="1">
      <c r="A34" s="27" t="s">
        <v>87</v>
      </c>
      <c r="B34" s="28"/>
      <c r="C34" s="28"/>
      <c r="D34" s="28"/>
      <c r="E34" s="5"/>
      <c r="F34" s="1"/>
      <c r="G34" s="1"/>
      <c r="H34" s="1"/>
      <c r="I34" s="1"/>
      <c r="J34" s="1"/>
      <c r="K34" s="30"/>
      <c r="L34" s="1"/>
      <c r="M34" s="41"/>
      <c r="N34" s="65"/>
      <c r="O34" s="32"/>
      <c r="P34" s="1"/>
      <c r="Q34" s="1"/>
      <c r="R34" s="1"/>
      <c r="S34" s="41"/>
      <c r="T34" s="41"/>
      <c r="U34" s="41"/>
      <c r="V34" s="44"/>
      <c r="W34" s="35"/>
    </row>
    <row r="35" spans="1:23" ht="34.5" customHeight="1">
      <c r="A35" s="27" t="s">
        <v>88</v>
      </c>
      <c r="B35" s="28"/>
      <c r="C35" s="28"/>
      <c r="D35" s="28"/>
      <c r="E35" s="5"/>
      <c r="F35" s="1"/>
      <c r="G35" s="1"/>
      <c r="H35" s="1"/>
      <c r="I35" s="1"/>
      <c r="J35" s="1"/>
      <c r="K35" s="30"/>
      <c r="L35" s="1"/>
      <c r="M35" s="41"/>
      <c r="N35" s="65"/>
      <c r="O35" s="32"/>
      <c r="P35" s="1"/>
      <c r="Q35" s="1"/>
      <c r="R35" s="1"/>
      <c r="S35" s="41"/>
      <c r="T35" s="41"/>
      <c r="U35" s="41"/>
      <c r="V35" s="44"/>
      <c r="W35" s="35"/>
    </row>
    <row r="36" spans="1:22" ht="34.5" customHeight="1" thickBot="1">
      <c r="A36" s="139" t="s">
        <v>63</v>
      </c>
      <c r="B36" s="140"/>
      <c r="C36" s="140"/>
      <c r="D36" s="141"/>
      <c r="E36" s="45"/>
      <c r="F36" s="39">
        <f>SUM(F6:F35)</f>
        <v>1</v>
      </c>
      <c r="G36" s="39">
        <f aca="true" t="shared" si="2" ref="G36:V36">SUM(G6:G35)</f>
        <v>26</v>
      </c>
      <c r="H36" s="39">
        <f t="shared" si="2"/>
        <v>303</v>
      </c>
      <c r="I36" s="39">
        <f t="shared" si="2"/>
        <v>99</v>
      </c>
      <c r="J36" s="39">
        <f t="shared" si="2"/>
        <v>39</v>
      </c>
      <c r="K36" s="39">
        <f t="shared" si="2"/>
        <v>2</v>
      </c>
      <c r="L36" s="39">
        <f t="shared" si="2"/>
        <v>470</v>
      </c>
      <c r="M36" s="42">
        <f t="shared" si="2"/>
        <v>72842.86</v>
      </c>
      <c r="N36" s="47">
        <f t="shared" si="2"/>
        <v>258020</v>
      </c>
      <c r="O36" s="39"/>
      <c r="P36" s="39">
        <f t="shared" si="2"/>
        <v>75</v>
      </c>
      <c r="Q36" s="39">
        <f t="shared" si="2"/>
        <v>225</v>
      </c>
      <c r="R36" s="39">
        <f t="shared" si="2"/>
        <v>300</v>
      </c>
      <c r="S36" s="42">
        <f t="shared" si="2"/>
        <v>24553.13</v>
      </c>
      <c r="T36" s="42">
        <f t="shared" si="2"/>
        <v>54704.23000000001</v>
      </c>
      <c r="U36" s="42">
        <f t="shared" si="2"/>
        <v>47884.63</v>
      </c>
      <c r="V36" s="46">
        <f t="shared" si="2"/>
        <v>211925</v>
      </c>
    </row>
    <row r="37" spans="2:15" ht="23.25" customHeight="1" hidden="1">
      <c r="B37" s="2">
        <f>COUNTIF(B6:B36,"*")</f>
        <v>23</v>
      </c>
      <c r="E37" s="2">
        <f>COUNTIF(E6:E36,"&gt;0")</f>
        <v>3</v>
      </c>
      <c r="O37" s="2">
        <f>COUNTIF(O6:O36,"&gt;0")+COUNTIF(O6:O36,"*")</f>
        <v>20</v>
      </c>
    </row>
  </sheetData>
  <mergeCells count="25">
    <mergeCell ref="V3:V5"/>
    <mergeCell ref="F4:F5"/>
    <mergeCell ref="G4:K4"/>
    <mergeCell ref="L4:L5"/>
    <mergeCell ref="P4:P5"/>
    <mergeCell ref="Q4:Q5"/>
    <mergeCell ref="R4:R5"/>
    <mergeCell ref="P3:R3"/>
    <mergeCell ref="S3:S5"/>
    <mergeCell ref="T3:T5"/>
    <mergeCell ref="U3:U5"/>
    <mergeCell ref="F3:L3"/>
    <mergeCell ref="M3:M5"/>
    <mergeCell ref="N3:N5"/>
    <mergeCell ref="O3:O5"/>
    <mergeCell ref="A36:D36"/>
    <mergeCell ref="A3:A5"/>
    <mergeCell ref="B3:B5"/>
    <mergeCell ref="A1:V1"/>
    <mergeCell ref="A2:D2"/>
    <mergeCell ref="E2:N2"/>
    <mergeCell ref="O2:V2"/>
    <mergeCell ref="C3:C5"/>
    <mergeCell ref="D3:D5"/>
    <mergeCell ref="E3:E5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40"/>
  <sheetViews>
    <sheetView workbookViewId="0" topLeftCell="A1">
      <selection activeCell="J11" sqref="J11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2" width="5.375" style="2" customWidth="1"/>
    <col min="13" max="13" width="6.625" style="2" customWidth="1"/>
    <col min="14" max="14" width="12.00390625" style="2" customWidth="1"/>
    <col min="15" max="15" width="10.125" style="4" customWidth="1"/>
    <col min="16" max="16" width="5.125" style="2" customWidth="1"/>
    <col min="17" max="19" width="5.75390625" style="2" customWidth="1"/>
    <col min="20" max="20" width="11.25390625" style="2" bestFit="1" customWidth="1"/>
    <col min="21" max="22" width="11.875" style="2" bestFit="1" customWidth="1"/>
    <col min="23" max="23" width="10.375" style="2" customWidth="1"/>
    <col min="24" max="24" width="6.25390625" style="21" customWidth="1"/>
    <col min="25" max="25" width="9.00390625" style="2" customWidth="1"/>
    <col min="26" max="16384" width="0" style="2" hidden="1" customWidth="1"/>
  </cols>
  <sheetData>
    <row r="1" spans="1:23" ht="42" customHeight="1" thickBot="1">
      <c r="A1" s="144" t="s">
        <v>155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9"/>
      <c r="P2" s="150" t="s">
        <v>31</v>
      </c>
      <c r="Q2" s="151"/>
      <c r="R2" s="151"/>
      <c r="S2" s="151"/>
      <c r="T2" s="151"/>
      <c r="U2" s="151"/>
      <c r="V2" s="151"/>
      <c r="W2" s="152"/>
    </row>
    <row r="3" spans="1:23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7"/>
      <c r="N3" s="143" t="s">
        <v>38</v>
      </c>
      <c r="O3" s="158" t="s">
        <v>39</v>
      </c>
      <c r="P3" s="159" t="s">
        <v>37</v>
      </c>
      <c r="Q3" s="155" t="s">
        <v>0</v>
      </c>
      <c r="R3" s="156"/>
      <c r="S3" s="157"/>
      <c r="T3" s="143" t="s">
        <v>40</v>
      </c>
      <c r="U3" s="143" t="s">
        <v>41</v>
      </c>
      <c r="V3" s="143" t="s">
        <v>55</v>
      </c>
      <c r="W3" s="160" t="s">
        <v>42</v>
      </c>
    </row>
    <row r="4" spans="1:23" ht="19.5" customHeight="1">
      <c r="A4" s="142"/>
      <c r="B4" s="143"/>
      <c r="C4" s="153"/>
      <c r="D4" s="153"/>
      <c r="E4" s="143"/>
      <c r="F4" s="154"/>
      <c r="G4" s="161" t="s">
        <v>1</v>
      </c>
      <c r="H4" s="162" t="s">
        <v>74</v>
      </c>
      <c r="I4" s="163"/>
      <c r="J4" s="163"/>
      <c r="K4" s="163"/>
      <c r="L4" s="164"/>
      <c r="M4" s="161" t="s">
        <v>3</v>
      </c>
      <c r="N4" s="143"/>
      <c r="O4" s="158"/>
      <c r="P4" s="159"/>
      <c r="Q4" s="161" t="s">
        <v>1</v>
      </c>
      <c r="R4" s="161" t="s">
        <v>4</v>
      </c>
      <c r="S4" s="161" t="s">
        <v>3</v>
      </c>
      <c r="T4" s="143"/>
      <c r="U4" s="143"/>
      <c r="V4" s="143"/>
      <c r="W4" s="160"/>
    </row>
    <row r="5" spans="1:24" s="26" customFormat="1" ht="19.5" customHeight="1">
      <c r="A5" s="142"/>
      <c r="B5" s="143"/>
      <c r="C5" s="153"/>
      <c r="D5" s="153"/>
      <c r="E5" s="143"/>
      <c r="F5" s="154"/>
      <c r="G5" s="161"/>
      <c r="H5" s="24" t="s">
        <v>6</v>
      </c>
      <c r="I5" s="24" t="s">
        <v>7</v>
      </c>
      <c r="J5" s="24" t="s">
        <v>8</v>
      </c>
      <c r="K5" s="24" t="s">
        <v>9</v>
      </c>
      <c r="L5" s="25" t="s">
        <v>10</v>
      </c>
      <c r="M5" s="161"/>
      <c r="N5" s="143"/>
      <c r="O5" s="158"/>
      <c r="P5" s="159"/>
      <c r="Q5" s="161"/>
      <c r="R5" s="161"/>
      <c r="S5" s="161"/>
      <c r="T5" s="143"/>
      <c r="U5" s="143"/>
      <c r="V5" s="143"/>
      <c r="W5" s="160"/>
      <c r="X5" s="36"/>
    </row>
    <row r="6" spans="1:23" s="48" customFormat="1" ht="34.5" customHeight="1">
      <c r="A6" s="27">
        <v>1</v>
      </c>
      <c r="B6" s="28" t="s">
        <v>92</v>
      </c>
      <c r="C6" s="29" t="s">
        <v>43</v>
      </c>
      <c r="D6" s="23" t="s">
        <v>122</v>
      </c>
      <c r="E6" s="28" t="s">
        <v>79</v>
      </c>
      <c r="F6" s="49"/>
      <c r="G6" s="50"/>
      <c r="H6" s="50"/>
      <c r="I6" s="50"/>
      <c r="J6" s="50"/>
      <c r="K6" s="50"/>
      <c r="L6" s="50"/>
      <c r="M6" s="50"/>
      <c r="N6" s="59"/>
      <c r="O6" s="62"/>
      <c r="P6" s="38">
        <v>4</v>
      </c>
      <c r="Q6" s="50">
        <v>0</v>
      </c>
      <c r="R6" s="50">
        <v>6</v>
      </c>
      <c r="S6" s="50">
        <f>Q6+R6</f>
        <v>6</v>
      </c>
      <c r="T6" s="51">
        <v>691.2</v>
      </c>
      <c r="U6" s="51">
        <v>1332.7</v>
      </c>
      <c r="V6" s="51">
        <v>1190.86</v>
      </c>
      <c r="W6" s="68">
        <v>5200</v>
      </c>
    </row>
    <row r="7" spans="1:23" s="48" customFormat="1" ht="34.5" customHeight="1">
      <c r="A7" s="27">
        <v>2</v>
      </c>
      <c r="B7" s="28" t="s">
        <v>93</v>
      </c>
      <c r="C7" s="29" t="s">
        <v>43</v>
      </c>
      <c r="D7" s="23" t="s">
        <v>151</v>
      </c>
      <c r="E7" s="28" t="s">
        <v>79</v>
      </c>
      <c r="F7" s="37"/>
      <c r="G7" s="50"/>
      <c r="H7" s="50"/>
      <c r="I7" s="50"/>
      <c r="J7" s="50"/>
      <c r="K7" s="50"/>
      <c r="L7" s="50"/>
      <c r="M7" s="50"/>
      <c r="N7" s="59"/>
      <c r="O7" s="62"/>
      <c r="P7" s="38">
        <v>4</v>
      </c>
      <c r="Q7" s="50">
        <v>0</v>
      </c>
      <c r="R7" s="50">
        <v>5</v>
      </c>
      <c r="S7" s="50">
        <f aca="true" t="shared" si="0" ref="S7:S21">Q7+R7</f>
        <v>5</v>
      </c>
      <c r="T7" s="51">
        <v>486.32</v>
      </c>
      <c r="U7" s="51">
        <v>947.75</v>
      </c>
      <c r="V7" s="51">
        <v>909.95</v>
      </c>
      <c r="W7" s="68">
        <v>2500</v>
      </c>
    </row>
    <row r="8" spans="1:23" s="48" customFormat="1" ht="34.5" customHeight="1">
      <c r="A8" s="27">
        <v>3</v>
      </c>
      <c r="B8" s="28" t="s">
        <v>94</v>
      </c>
      <c r="C8" s="29" t="s">
        <v>43</v>
      </c>
      <c r="D8" s="23" t="s">
        <v>123</v>
      </c>
      <c r="E8" s="28" t="s">
        <v>79</v>
      </c>
      <c r="F8" s="37"/>
      <c r="G8" s="50"/>
      <c r="H8" s="50"/>
      <c r="I8" s="50"/>
      <c r="J8" s="50"/>
      <c r="K8" s="50"/>
      <c r="L8" s="50"/>
      <c r="M8" s="50"/>
      <c r="N8" s="59"/>
      <c r="O8" s="62"/>
      <c r="P8" s="38">
        <v>4</v>
      </c>
      <c r="Q8" s="50">
        <v>0</v>
      </c>
      <c r="R8" s="50">
        <v>7</v>
      </c>
      <c r="S8" s="50">
        <f t="shared" si="0"/>
        <v>7</v>
      </c>
      <c r="T8" s="51">
        <v>822.17</v>
      </c>
      <c r="U8" s="51">
        <v>1413.72</v>
      </c>
      <c r="V8" s="51">
        <v>1210.4</v>
      </c>
      <c r="W8" s="68">
        <v>6000</v>
      </c>
    </row>
    <row r="9" spans="1:23" s="48" customFormat="1" ht="34.5" customHeight="1">
      <c r="A9" s="27">
        <v>4</v>
      </c>
      <c r="B9" s="28" t="s">
        <v>95</v>
      </c>
      <c r="C9" s="29" t="s">
        <v>43</v>
      </c>
      <c r="D9" s="23" t="s">
        <v>124</v>
      </c>
      <c r="E9" s="28" t="s">
        <v>80</v>
      </c>
      <c r="F9" s="37"/>
      <c r="G9" s="50"/>
      <c r="H9" s="50"/>
      <c r="I9" s="50"/>
      <c r="J9" s="50"/>
      <c r="K9" s="50"/>
      <c r="L9" s="50"/>
      <c r="M9" s="50"/>
      <c r="N9" s="59"/>
      <c r="O9" s="62"/>
      <c r="P9" s="38">
        <v>4</v>
      </c>
      <c r="Q9" s="50">
        <v>0</v>
      </c>
      <c r="R9" s="50">
        <v>6</v>
      </c>
      <c r="S9" s="50">
        <f t="shared" si="0"/>
        <v>6</v>
      </c>
      <c r="T9" s="51">
        <v>548.4</v>
      </c>
      <c r="U9" s="51">
        <v>1291.44</v>
      </c>
      <c r="V9" s="51">
        <v>1122.24</v>
      </c>
      <c r="W9" s="68">
        <v>3900</v>
      </c>
    </row>
    <row r="10" spans="1:23" s="48" customFormat="1" ht="34.5" customHeight="1">
      <c r="A10" s="27">
        <v>5</v>
      </c>
      <c r="B10" s="28" t="s">
        <v>96</v>
      </c>
      <c r="C10" s="29" t="s">
        <v>43</v>
      </c>
      <c r="D10" s="23" t="s">
        <v>125</v>
      </c>
      <c r="E10" s="28" t="s">
        <v>79</v>
      </c>
      <c r="F10" s="37"/>
      <c r="G10" s="50"/>
      <c r="H10" s="50"/>
      <c r="I10" s="50"/>
      <c r="J10" s="50"/>
      <c r="K10" s="50"/>
      <c r="L10" s="50"/>
      <c r="M10" s="50"/>
      <c r="N10" s="59"/>
      <c r="O10" s="62"/>
      <c r="P10" s="38">
        <v>4</v>
      </c>
      <c r="Q10" s="50">
        <v>0</v>
      </c>
      <c r="R10" s="50">
        <v>10</v>
      </c>
      <c r="S10" s="50">
        <f t="shared" si="0"/>
        <v>10</v>
      </c>
      <c r="T10" s="51">
        <v>820.22</v>
      </c>
      <c r="U10" s="51">
        <v>1665.33</v>
      </c>
      <c r="V10" s="51">
        <v>1429.92</v>
      </c>
      <c r="W10" s="68">
        <v>5000</v>
      </c>
    </row>
    <row r="11" spans="1:23" s="48" customFormat="1" ht="34.5" customHeight="1">
      <c r="A11" s="27">
        <v>6</v>
      </c>
      <c r="B11" s="28" t="s">
        <v>97</v>
      </c>
      <c r="C11" s="29" t="s">
        <v>43</v>
      </c>
      <c r="D11" s="23" t="s">
        <v>126</v>
      </c>
      <c r="E11" s="28" t="s">
        <v>79</v>
      </c>
      <c r="F11" s="37"/>
      <c r="G11" s="50"/>
      <c r="H11" s="50"/>
      <c r="I11" s="50"/>
      <c r="J11" s="50"/>
      <c r="K11" s="50"/>
      <c r="L11" s="50"/>
      <c r="M11" s="50"/>
      <c r="N11" s="59"/>
      <c r="O11" s="62"/>
      <c r="P11" s="38">
        <v>4</v>
      </c>
      <c r="Q11" s="50">
        <v>6</v>
      </c>
      <c r="R11" s="50">
        <v>0</v>
      </c>
      <c r="S11" s="50">
        <f t="shared" si="0"/>
        <v>6</v>
      </c>
      <c r="T11" s="51">
        <v>537</v>
      </c>
      <c r="U11" s="51">
        <v>1430.17</v>
      </c>
      <c r="V11" s="51">
        <v>1287.76</v>
      </c>
      <c r="W11" s="68">
        <v>4300</v>
      </c>
    </row>
    <row r="12" spans="1:23" s="48" customFormat="1" ht="34.5" customHeight="1">
      <c r="A12" s="27">
        <v>7</v>
      </c>
      <c r="B12" s="28" t="s">
        <v>98</v>
      </c>
      <c r="C12" s="29" t="s">
        <v>43</v>
      </c>
      <c r="D12" s="23" t="s">
        <v>127</v>
      </c>
      <c r="E12" s="28" t="s">
        <v>79</v>
      </c>
      <c r="F12" s="37"/>
      <c r="G12" s="50"/>
      <c r="H12" s="50"/>
      <c r="I12" s="50"/>
      <c r="J12" s="50"/>
      <c r="K12" s="50"/>
      <c r="L12" s="50"/>
      <c r="M12" s="50"/>
      <c r="N12" s="59"/>
      <c r="O12" s="62"/>
      <c r="P12" s="38">
        <v>4</v>
      </c>
      <c r="Q12" s="50">
        <v>0</v>
      </c>
      <c r="R12" s="50">
        <v>18</v>
      </c>
      <c r="S12" s="50">
        <f t="shared" si="0"/>
        <v>18</v>
      </c>
      <c r="T12" s="51">
        <v>1576.15</v>
      </c>
      <c r="U12" s="51">
        <v>3975.39</v>
      </c>
      <c r="V12" s="51">
        <v>3584.89</v>
      </c>
      <c r="W12" s="68">
        <v>11000</v>
      </c>
    </row>
    <row r="13" spans="1:23" s="48" customFormat="1" ht="34.5" customHeight="1">
      <c r="A13" s="27">
        <v>8</v>
      </c>
      <c r="B13" s="28" t="s">
        <v>99</v>
      </c>
      <c r="C13" s="29" t="s">
        <v>43</v>
      </c>
      <c r="D13" s="23" t="s">
        <v>128</v>
      </c>
      <c r="E13" s="28" t="s">
        <v>79</v>
      </c>
      <c r="F13" s="37"/>
      <c r="G13" s="50"/>
      <c r="H13" s="50"/>
      <c r="I13" s="50"/>
      <c r="J13" s="50"/>
      <c r="K13" s="50"/>
      <c r="L13" s="50"/>
      <c r="M13" s="50"/>
      <c r="N13" s="59"/>
      <c r="O13" s="62"/>
      <c r="P13" s="38">
        <v>4</v>
      </c>
      <c r="Q13" s="50">
        <v>0</v>
      </c>
      <c r="R13" s="50">
        <v>12</v>
      </c>
      <c r="S13" s="50">
        <f t="shared" si="0"/>
        <v>12</v>
      </c>
      <c r="T13" s="51">
        <v>1158.23</v>
      </c>
      <c r="U13" s="51">
        <v>2529.54</v>
      </c>
      <c r="V13" s="51">
        <v>2346.3</v>
      </c>
      <c r="W13" s="68">
        <v>6500</v>
      </c>
    </row>
    <row r="14" spans="1:23" s="48" customFormat="1" ht="34.5" customHeight="1">
      <c r="A14" s="27">
        <v>9</v>
      </c>
      <c r="B14" s="28" t="s">
        <v>100</v>
      </c>
      <c r="C14" s="29" t="s">
        <v>43</v>
      </c>
      <c r="D14" s="23" t="s">
        <v>129</v>
      </c>
      <c r="E14" s="28" t="s">
        <v>79</v>
      </c>
      <c r="F14" s="37"/>
      <c r="G14" s="50"/>
      <c r="H14" s="50"/>
      <c r="I14" s="50"/>
      <c r="J14" s="50"/>
      <c r="K14" s="50"/>
      <c r="L14" s="50"/>
      <c r="M14" s="50"/>
      <c r="N14" s="59"/>
      <c r="O14" s="62"/>
      <c r="P14" s="38">
        <v>4</v>
      </c>
      <c r="Q14" s="50">
        <v>8</v>
      </c>
      <c r="R14" s="50">
        <v>4</v>
      </c>
      <c r="S14" s="50">
        <f t="shared" si="0"/>
        <v>12</v>
      </c>
      <c r="T14" s="51">
        <v>1109</v>
      </c>
      <c r="U14" s="51">
        <v>2506.84</v>
      </c>
      <c r="V14" s="51">
        <v>2217.01</v>
      </c>
      <c r="W14" s="68">
        <v>9500</v>
      </c>
    </row>
    <row r="15" spans="1:23" s="48" customFormat="1" ht="34.5" customHeight="1">
      <c r="A15" s="27">
        <v>10</v>
      </c>
      <c r="B15" s="28" t="s">
        <v>101</v>
      </c>
      <c r="C15" s="29" t="s">
        <v>43</v>
      </c>
      <c r="D15" s="23" t="s">
        <v>130</v>
      </c>
      <c r="E15" s="28" t="s">
        <v>79</v>
      </c>
      <c r="F15" s="37"/>
      <c r="G15" s="50"/>
      <c r="H15" s="50"/>
      <c r="I15" s="50"/>
      <c r="J15" s="50"/>
      <c r="K15" s="50"/>
      <c r="L15" s="50"/>
      <c r="M15" s="50"/>
      <c r="N15" s="59"/>
      <c r="O15" s="62"/>
      <c r="P15" s="38">
        <v>4</v>
      </c>
      <c r="Q15" s="50">
        <v>4</v>
      </c>
      <c r="R15" s="50">
        <v>4</v>
      </c>
      <c r="S15" s="50">
        <f t="shared" si="0"/>
        <v>8</v>
      </c>
      <c r="T15" s="51">
        <v>636.68</v>
      </c>
      <c r="U15" s="51">
        <v>1300.31</v>
      </c>
      <c r="V15" s="51">
        <v>1053.87</v>
      </c>
      <c r="W15" s="68">
        <v>4500</v>
      </c>
    </row>
    <row r="16" spans="1:23" s="48" customFormat="1" ht="34.5" customHeight="1">
      <c r="A16" s="27">
        <v>11</v>
      </c>
      <c r="B16" s="28" t="s">
        <v>102</v>
      </c>
      <c r="C16" s="29" t="s">
        <v>46</v>
      </c>
      <c r="D16" s="23" t="s">
        <v>131</v>
      </c>
      <c r="E16" s="28" t="s">
        <v>80</v>
      </c>
      <c r="F16" s="37"/>
      <c r="G16" s="50"/>
      <c r="H16" s="50"/>
      <c r="I16" s="50"/>
      <c r="J16" s="50"/>
      <c r="K16" s="50"/>
      <c r="L16" s="50"/>
      <c r="M16" s="50"/>
      <c r="N16" s="59"/>
      <c r="O16" s="62"/>
      <c r="P16" s="38">
        <v>4</v>
      </c>
      <c r="Q16" s="50">
        <v>0</v>
      </c>
      <c r="R16" s="50">
        <v>2</v>
      </c>
      <c r="S16" s="50">
        <f t="shared" si="0"/>
        <v>2</v>
      </c>
      <c r="T16" s="51">
        <v>312.25</v>
      </c>
      <c r="U16" s="51">
        <v>709.16</v>
      </c>
      <c r="V16" s="51">
        <v>655.7</v>
      </c>
      <c r="W16" s="68">
        <v>2000</v>
      </c>
    </row>
    <row r="17" spans="1:23" s="48" customFormat="1" ht="34.5" customHeight="1">
      <c r="A17" s="27">
        <v>12</v>
      </c>
      <c r="B17" s="28" t="s">
        <v>103</v>
      </c>
      <c r="C17" s="29" t="s">
        <v>46</v>
      </c>
      <c r="D17" s="23" t="s">
        <v>132</v>
      </c>
      <c r="E17" s="28" t="s">
        <v>80</v>
      </c>
      <c r="F17" s="37">
        <v>13</v>
      </c>
      <c r="G17" s="50">
        <v>6</v>
      </c>
      <c r="H17" s="50">
        <v>22</v>
      </c>
      <c r="I17" s="50">
        <v>35</v>
      </c>
      <c r="J17" s="50">
        <v>22</v>
      </c>
      <c r="K17" s="50">
        <v>0</v>
      </c>
      <c r="L17" s="50">
        <v>0</v>
      </c>
      <c r="M17" s="50">
        <f>SUM(G17:K17)</f>
        <v>85</v>
      </c>
      <c r="N17" s="59">
        <v>10023.34</v>
      </c>
      <c r="O17" s="62">
        <v>30000</v>
      </c>
      <c r="P17" s="38"/>
      <c r="Q17" s="50"/>
      <c r="R17" s="50"/>
      <c r="S17" s="50"/>
      <c r="T17" s="51"/>
      <c r="U17" s="51"/>
      <c r="V17" s="51"/>
      <c r="W17" s="68"/>
    </row>
    <row r="18" spans="1:23" s="48" customFormat="1" ht="34.5" customHeight="1">
      <c r="A18" s="27">
        <v>13</v>
      </c>
      <c r="B18" s="28" t="s">
        <v>104</v>
      </c>
      <c r="C18" s="29" t="s">
        <v>46</v>
      </c>
      <c r="D18" s="23" t="s">
        <v>132</v>
      </c>
      <c r="E18" s="28" t="s">
        <v>79</v>
      </c>
      <c r="F18" s="37"/>
      <c r="G18" s="50"/>
      <c r="H18" s="50"/>
      <c r="I18" s="50"/>
      <c r="J18" s="50"/>
      <c r="K18" s="50"/>
      <c r="L18" s="50"/>
      <c r="M18" s="50"/>
      <c r="N18" s="59"/>
      <c r="O18" s="62"/>
      <c r="P18" s="38">
        <v>4</v>
      </c>
      <c r="Q18" s="50">
        <v>12</v>
      </c>
      <c r="R18" s="50">
        <v>8</v>
      </c>
      <c r="S18" s="50">
        <f t="shared" si="0"/>
        <v>20</v>
      </c>
      <c r="T18" s="51">
        <v>1651.86</v>
      </c>
      <c r="U18" s="51">
        <v>3901.71</v>
      </c>
      <c r="V18" s="51">
        <v>3819.35</v>
      </c>
      <c r="W18" s="68">
        <v>16000</v>
      </c>
    </row>
    <row r="19" spans="1:23" s="48" customFormat="1" ht="34.5" customHeight="1">
      <c r="A19" s="27">
        <v>14</v>
      </c>
      <c r="B19" s="28" t="s">
        <v>105</v>
      </c>
      <c r="C19" s="29" t="s">
        <v>46</v>
      </c>
      <c r="D19" s="23" t="s">
        <v>133</v>
      </c>
      <c r="E19" s="28" t="s">
        <v>80</v>
      </c>
      <c r="F19" s="37"/>
      <c r="G19" s="50"/>
      <c r="H19" s="50"/>
      <c r="I19" s="50"/>
      <c r="J19" s="50"/>
      <c r="K19" s="50"/>
      <c r="L19" s="50"/>
      <c r="M19" s="50"/>
      <c r="N19" s="59"/>
      <c r="O19" s="62"/>
      <c r="P19" s="38">
        <v>4</v>
      </c>
      <c r="Q19" s="50">
        <v>0</v>
      </c>
      <c r="R19" s="50">
        <v>10</v>
      </c>
      <c r="S19" s="50">
        <f t="shared" si="0"/>
        <v>10</v>
      </c>
      <c r="T19" s="51">
        <v>613.11</v>
      </c>
      <c r="U19" s="51">
        <v>1413.95</v>
      </c>
      <c r="V19" s="51">
        <v>1305.33</v>
      </c>
      <c r="W19" s="68">
        <v>7000</v>
      </c>
    </row>
    <row r="20" spans="1:23" s="48" customFormat="1" ht="34.5" customHeight="1">
      <c r="A20" s="27">
        <v>15</v>
      </c>
      <c r="B20" s="28" t="s">
        <v>106</v>
      </c>
      <c r="C20" s="29" t="s">
        <v>46</v>
      </c>
      <c r="D20" s="23" t="s">
        <v>134</v>
      </c>
      <c r="E20" s="28" t="s">
        <v>79</v>
      </c>
      <c r="F20" s="37"/>
      <c r="G20" s="50"/>
      <c r="H20" s="50"/>
      <c r="I20" s="50"/>
      <c r="J20" s="50"/>
      <c r="K20" s="50"/>
      <c r="L20" s="50"/>
      <c r="M20" s="50"/>
      <c r="N20" s="59"/>
      <c r="O20" s="62"/>
      <c r="P20" s="38">
        <v>4</v>
      </c>
      <c r="Q20" s="50">
        <v>0</v>
      </c>
      <c r="R20" s="50">
        <v>24</v>
      </c>
      <c r="S20" s="50">
        <f t="shared" si="0"/>
        <v>24</v>
      </c>
      <c r="T20" s="51">
        <v>2450.01</v>
      </c>
      <c r="U20" s="51">
        <v>4398.08</v>
      </c>
      <c r="V20" s="51">
        <v>3913.88</v>
      </c>
      <c r="W20" s="68">
        <v>18000</v>
      </c>
    </row>
    <row r="21" spans="1:23" s="48" customFormat="1" ht="34.5" customHeight="1">
      <c r="A21" s="27">
        <v>16</v>
      </c>
      <c r="B21" s="28" t="s">
        <v>107</v>
      </c>
      <c r="C21" s="29" t="s">
        <v>46</v>
      </c>
      <c r="D21" s="23" t="s">
        <v>135</v>
      </c>
      <c r="E21" s="28" t="s">
        <v>79</v>
      </c>
      <c r="F21" s="37"/>
      <c r="G21" s="50"/>
      <c r="H21" s="50"/>
      <c r="I21" s="50"/>
      <c r="J21" s="50"/>
      <c r="K21" s="50"/>
      <c r="L21" s="50"/>
      <c r="M21" s="50"/>
      <c r="N21" s="59"/>
      <c r="O21" s="62"/>
      <c r="P21" s="38">
        <v>5</v>
      </c>
      <c r="Q21" s="50">
        <v>0</v>
      </c>
      <c r="R21" s="50">
        <v>2</v>
      </c>
      <c r="S21" s="50">
        <f t="shared" si="0"/>
        <v>2</v>
      </c>
      <c r="T21" s="51">
        <v>287.27</v>
      </c>
      <c r="U21" s="51">
        <v>682.96</v>
      </c>
      <c r="V21" s="51">
        <v>609.22</v>
      </c>
      <c r="W21" s="68">
        <v>2100</v>
      </c>
    </row>
    <row r="22" spans="1:23" s="48" customFormat="1" ht="34.5" customHeight="1">
      <c r="A22" s="27">
        <v>17</v>
      </c>
      <c r="B22" s="28" t="s">
        <v>108</v>
      </c>
      <c r="C22" s="29" t="s">
        <v>46</v>
      </c>
      <c r="D22" s="23" t="s">
        <v>136</v>
      </c>
      <c r="E22" s="28" t="s">
        <v>80</v>
      </c>
      <c r="F22" s="52"/>
      <c r="G22" s="53"/>
      <c r="H22" s="54"/>
      <c r="I22" s="54"/>
      <c r="J22" s="54"/>
      <c r="K22" s="54"/>
      <c r="L22" s="55"/>
      <c r="M22" s="53"/>
      <c r="N22" s="60"/>
      <c r="O22" s="63"/>
      <c r="P22" s="56">
        <v>4</v>
      </c>
      <c r="Q22" s="53">
        <v>0</v>
      </c>
      <c r="R22" s="53">
        <v>3</v>
      </c>
      <c r="S22" s="53">
        <v>3</v>
      </c>
      <c r="T22" s="57">
        <v>268.22</v>
      </c>
      <c r="U22" s="57">
        <v>487.05</v>
      </c>
      <c r="V22" s="57">
        <v>487.05</v>
      </c>
      <c r="W22" s="69">
        <v>2400</v>
      </c>
    </row>
    <row r="23" spans="1:23" ht="34.5" customHeight="1">
      <c r="A23" s="27">
        <v>18</v>
      </c>
      <c r="B23" s="28" t="s">
        <v>109</v>
      </c>
      <c r="C23" s="29" t="s">
        <v>46</v>
      </c>
      <c r="D23" s="23" t="s">
        <v>137</v>
      </c>
      <c r="E23" s="28" t="s">
        <v>79</v>
      </c>
      <c r="F23" s="49"/>
      <c r="G23" s="50"/>
      <c r="H23" s="50"/>
      <c r="I23" s="50"/>
      <c r="J23" s="50"/>
      <c r="K23" s="50"/>
      <c r="L23" s="50"/>
      <c r="M23" s="50"/>
      <c r="N23" s="61"/>
      <c r="O23" s="64"/>
      <c r="P23" s="38">
        <v>4</v>
      </c>
      <c r="Q23" s="50">
        <v>0</v>
      </c>
      <c r="R23" s="50">
        <v>4</v>
      </c>
      <c r="S23" s="50">
        <f>Q23+R23</f>
        <v>4</v>
      </c>
      <c r="T23" s="51">
        <v>517.21</v>
      </c>
      <c r="U23" s="51">
        <v>878.08</v>
      </c>
      <c r="V23" s="51">
        <v>791.64</v>
      </c>
      <c r="W23" s="68">
        <v>4300</v>
      </c>
    </row>
    <row r="24" spans="1:23" ht="34.5" customHeight="1">
      <c r="A24" s="27">
        <v>19</v>
      </c>
      <c r="B24" s="28" t="s">
        <v>110</v>
      </c>
      <c r="C24" s="29" t="s">
        <v>46</v>
      </c>
      <c r="D24" s="23" t="s">
        <v>138</v>
      </c>
      <c r="E24" s="28" t="s">
        <v>79</v>
      </c>
      <c r="F24" s="37"/>
      <c r="G24" s="50"/>
      <c r="H24" s="50"/>
      <c r="I24" s="50"/>
      <c r="J24" s="50"/>
      <c r="K24" s="50"/>
      <c r="L24" s="50"/>
      <c r="M24" s="50"/>
      <c r="N24" s="61"/>
      <c r="O24" s="64"/>
      <c r="P24" s="38">
        <v>4</v>
      </c>
      <c r="Q24" s="50">
        <v>4</v>
      </c>
      <c r="R24" s="50">
        <v>6</v>
      </c>
      <c r="S24" s="50">
        <f aca="true" t="shared" si="1" ref="S24:S36">Q24+R24</f>
        <v>10</v>
      </c>
      <c r="T24" s="51">
        <v>1016.77</v>
      </c>
      <c r="U24" s="51">
        <v>1900.64</v>
      </c>
      <c r="V24" s="51">
        <v>1855.2</v>
      </c>
      <c r="W24" s="68">
        <v>7500</v>
      </c>
    </row>
    <row r="25" spans="1:23" ht="34.5" customHeight="1">
      <c r="A25" s="27">
        <v>20</v>
      </c>
      <c r="B25" s="28" t="s">
        <v>111</v>
      </c>
      <c r="C25" s="29" t="s">
        <v>46</v>
      </c>
      <c r="D25" s="23" t="s">
        <v>139</v>
      </c>
      <c r="E25" s="28" t="s">
        <v>79</v>
      </c>
      <c r="F25" s="37"/>
      <c r="G25" s="50"/>
      <c r="H25" s="50"/>
      <c r="I25" s="50"/>
      <c r="J25" s="50"/>
      <c r="K25" s="50"/>
      <c r="L25" s="50"/>
      <c r="M25" s="50"/>
      <c r="N25" s="61"/>
      <c r="O25" s="64"/>
      <c r="P25" s="38">
        <v>4</v>
      </c>
      <c r="Q25" s="50">
        <v>8</v>
      </c>
      <c r="R25" s="50">
        <v>5</v>
      </c>
      <c r="S25" s="50">
        <f t="shared" si="1"/>
        <v>13</v>
      </c>
      <c r="T25" s="51">
        <v>1102.77</v>
      </c>
      <c r="U25" s="51">
        <v>2642.03</v>
      </c>
      <c r="V25" s="51">
        <v>2263.41</v>
      </c>
      <c r="W25" s="68">
        <v>9100</v>
      </c>
    </row>
    <row r="26" spans="1:23" ht="34.5" customHeight="1">
      <c r="A26" s="27">
        <v>21</v>
      </c>
      <c r="B26" s="28" t="s">
        <v>111</v>
      </c>
      <c r="C26" s="29" t="s">
        <v>46</v>
      </c>
      <c r="D26" s="23" t="s">
        <v>140</v>
      </c>
      <c r="E26" s="28" t="s">
        <v>81</v>
      </c>
      <c r="F26" s="37"/>
      <c r="G26" s="50"/>
      <c r="H26" s="50"/>
      <c r="I26" s="50"/>
      <c r="J26" s="50"/>
      <c r="K26" s="50"/>
      <c r="L26" s="50"/>
      <c r="M26" s="50"/>
      <c r="N26" s="61"/>
      <c r="O26" s="64"/>
      <c r="P26" s="38">
        <v>4</v>
      </c>
      <c r="Q26" s="50">
        <v>0</v>
      </c>
      <c r="R26" s="50">
        <v>4</v>
      </c>
      <c r="S26" s="50">
        <f t="shared" si="1"/>
        <v>4</v>
      </c>
      <c r="T26" s="51">
        <v>419.72</v>
      </c>
      <c r="U26" s="51">
        <v>980.7</v>
      </c>
      <c r="V26" s="51">
        <v>881.94</v>
      </c>
      <c r="W26" s="68">
        <v>3400</v>
      </c>
    </row>
    <row r="27" spans="1:23" ht="34.5" customHeight="1">
      <c r="A27" s="27">
        <v>22</v>
      </c>
      <c r="B27" s="28" t="s">
        <v>112</v>
      </c>
      <c r="C27" s="29" t="s">
        <v>46</v>
      </c>
      <c r="D27" s="23" t="s">
        <v>141</v>
      </c>
      <c r="E27" s="28" t="s">
        <v>152</v>
      </c>
      <c r="F27" s="37">
        <v>14</v>
      </c>
      <c r="G27" s="50">
        <v>8</v>
      </c>
      <c r="H27" s="50">
        <v>39</v>
      </c>
      <c r="I27" s="50">
        <v>78</v>
      </c>
      <c r="J27" s="50">
        <v>26</v>
      </c>
      <c r="K27" s="50">
        <v>0</v>
      </c>
      <c r="L27" s="50">
        <v>0</v>
      </c>
      <c r="M27" s="50">
        <f>SUM(G27:L27)</f>
        <v>151</v>
      </c>
      <c r="N27" s="61">
        <v>18344.12</v>
      </c>
      <c r="O27" s="64">
        <v>55000</v>
      </c>
      <c r="P27" s="38"/>
      <c r="Q27" s="50"/>
      <c r="R27" s="50"/>
      <c r="S27" s="50"/>
      <c r="T27" s="51"/>
      <c r="U27" s="51"/>
      <c r="V27" s="51"/>
      <c r="W27" s="68"/>
    </row>
    <row r="28" spans="1:23" ht="34.5" customHeight="1">
      <c r="A28" s="27">
        <v>23</v>
      </c>
      <c r="B28" s="28" t="s">
        <v>113</v>
      </c>
      <c r="C28" s="29" t="s">
        <v>46</v>
      </c>
      <c r="D28" s="23" t="s">
        <v>142</v>
      </c>
      <c r="E28" s="28" t="s">
        <v>152</v>
      </c>
      <c r="F28" s="37"/>
      <c r="G28" s="50"/>
      <c r="H28" s="50"/>
      <c r="I28" s="50"/>
      <c r="J28" s="50"/>
      <c r="K28" s="50"/>
      <c r="L28" s="50"/>
      <c r="M28" s="50"/>
      <c r="N28" s="61"/>
      <c r="O28" s="64"/>
      <c r="P28" s="38">
        <v>2</v>
      </c>
      <c r="Q28" s="50">
        <v>5</v>
      </c>
      <c r="R28" s="50">
        <v>0</v>
      </c>
      <c r="S28" s="50">
        <f>Q28+R28</f>
        <v>5</v>
      </c>
      <c r="T28" s="51">
        <v>1075</v>
      </c>
      <c r="U28" s="51">
        <v>1491.1</v>
      </c>
      <c r="V28" s="51">
        <v>1423.09</v>
      </c>
      <c r="W28" s="70" t="s">
        <v>91</v>
      </c>
    </row>
    <row r="29" spans="1:23" ht="34.5" customHeight="1">
      <c r="A29" s="27">
        <v>24</v>
      </c>
      <c r="B29" s="28" t="s">
        <v>114</v>
      </c>
      <c r="C29" s="29" t="s">
        <v>47</v>
      </c>
      <c r="D29" s="23" t="s">
        <v>143</v>
      </c>
      <c r="E29" s="28" t="s">
        <v>79</v>
      </c>
      <c r="F29" s="37"/>
      <c r="G29" s="50"/>
      <c r="H29" s="50"/>
      <c r="I29" s="50"/>
      <c r="J29" s="50"/>
      <c r="K29" s="50"/>
      <c r="L29" s="50"/>
      <c r="M29" s="50"/>
      <c r="N29" s="61"/>
      <c r="O29" s="64"/>
      <c r="P29" s="38">
        <v>4</v>
      </c>
      <c r="Q29" s="50">
        <v>8</v>
      </c>
      <c r="R29" s="50">
        <v>34</v>
      </c>
      <c r="S29" s="50">
        <f t="shared" si="1"/>
        <v>42</v>
      </c>
      <c r="T29" s="51">
        <v>2871</v>
      </c>
      <c r="U29" s="51">
        <v>6836</v>
      </c>
      <c r="V29" s="51">
        <v>5699.46</v>
      </c>
      <c r="W29" s="68">
        <v>28000</v>
      </c>
    </row>
    <row r="30" spans="1:23" ht="34.5" customHeight="1">
      <c r="A30" s="27">
        <v>25</v>
      </c>
      <c r="B30" s="28" t="s">
        <v>115</v>
      </c>
      <c r="C30" s="29" t="s">
        <v>47</v>
      </c>
      <c r="D30" s="23" t="s">
        <v>144</v>
      </c>
      <c r="E30" s="28" t="s">
        <v>81</v>
      </c>
      <c r="F30" s="37"/>
      <c r="G30" s="50"/>
      <c r="H30" s="50"/>
      <c r="I30" s="50"/>
      <c r="J30" s="50"/>
      <c r="K30" s="50"/>
      <c r="L30" s="50"/>
      <c r="M30" s="50"/>
      <c r="N30" s="61"/>
      <c r="O30" s="64"/>
      <c r="P30" s="38">
        <v>5</v>
      </c>
      <c r="Q30" s="50">
        <v>0</v>
      </c>
      <c r="R30" s="50">
        <v>4</v>
      </c>
      <c r="S30" s="50">
        <f t="shared" si="1"/>
        <v>4</v>
      </c>
      <c r="T30" s="51">
        <v>327.02</v>
      </c>
      <c r="U30" s="51">
        <v>1118.4</v>
      </c>
      <c r="V30" s="51">
        <v>980</v>
      </c>
      <c r="W30" s="68">
        <v>4720</v>
      </c>
    </row>
    <row r="31" spans="1:23" ht="34.5" customHeight="1">
      <c r="A31" s="27">
        <v>26</v>
      </c>
      <c r="B31" s="28" t="s">
        <v>116</v>
      </c>
      <c r="C31" s="29" t="s">
        <v>52</v>
      </c>
      <c r="D31" s="23" t="s">
        <v>145</v>
      </c>
      <c r="E31" s="28" t="s">
        <v>153</v>
      </c>
      <c r="F31" s="37"/>
      <c r="G31" s="50"/>
      <c r="H31" s="50"/>
      <c r="I31" s="50"/>
      <c r="J31" s="50"/>
      <c r="K31" s="50"/>
      <c r="L31" s="50"/>
      <c r="M31" s="50"/>
      <c r="N31" s="61"/>
      <c r="O31" s="64"/>
      <c r="P31" s="38">
        <v>4</v>
      </c>
      <c r="Q31" s="50">
        <v>0</v>
      </c>
      <c r="R31" s="50">
        <v>22</v>
      </c>
      <c r="S31" s="50">
        <f t="shared" si="1"/>
        <v>22</v>
      </c>
      <c r="T31" s="51">
        <v>2036</v>
      </c>
      <c r="U31" s="51">
        <v>3595.13</v>
      </c>
      <c r="V31" s="51">
        <v>3177.87</v>
      </c>
      <c r="W31" s="68">
        <v>18000</v>
      </c>
    </row>
    <row r="32" spans="1:23" ht="34.5" customHeight="1">
      <c r="A32" s="27">
        <v>27</v>
      </c>
      <c r="B32" s="28" t="s">
        <v>117</v>
      </c>
      <c r="C32" s="29" t="s">
        <v>59</v>
      </c>
      <c r="D32" s="23" t="s">
        <v>146</v>
      </c>
      <c r="E32" s="28" t="s">
        <v>152</v>
      </c>
      <c r="F32" s="37">
        <v>14</v>
      </c>
      <c r="G32" s="50">
        <v>1</v>
      </c>
      <c r="H32" s="50">
        <v>4</v>
      </c>
      <c r="I32" s="50">
        <v>32</v>
      </c>
      <c r="J32" s="50">
        <v>0</v>
      </c>
      <c r="K32" s="50">
        <v>0</v>
      </c>
      <c r="L32" s="50">
        <v>0</v>
      </c>
      <c r="M32" s="50">
        <f>SUM(G32:L32)</f>
        <v>37</v>
      </c>
      <c r="N32" s="61">
        <v>4004.31</v>
      </c>
      <c r="O32" s="64">
        <v>15000</v>
      </c>
      <c r="P32" s="38"/>
      <c r="Q32" s="50"/>
      <c r="R32" s="50"/>
      <c r="S32" s="50"/>
      <c r="T32" s="51"/>
      <c r="U32" s="51"/>
      <c r="V32" s="51"/>
      <c r="W32" s="68"/>
    </row>
    <row r="33" spans="1:23" ht="34.5" customHeight="1">
      <c r="A33" s="27">
        <v>28</v>
      </c>
      <c r="B33" s="28" t="s">
        <v>118</v>
      </c>
      <c r="C33" s="29" t="s">
        <v>53</v>
      </c>
      <c r="D33" s="23" t="s">
        <v>147</v>
      </c>
      <c r="E33" s="28" t="s">
        <v>79</v>
      </c>
      <c r="F33" s="37"/>
      <c r="G33" s="50"/>
      <c r="H33" s="50"/>
      <c r="I33" s="50"/>
      <c r="J33" s="50"/>
      <c r="K33" s="50"/>
      <c r="L33" s="50"/>
      <c r="M33" s="50"/>
      <c r="N33" s="61"/>
      <c r="O33" s="64"/>
      <c r="P33" s="38">
        <v>4</v>
      </c>
      <c r="Q33" s="50">
        <v>6</v>
      </c>
      <c r="R33" s="50">
        <v>7</v>
      </c>
      <c r="S33" s="50">
        <f t="shared" si="1"/>
        <v>13</v>
      </c>
      <c r="T33" s="51">
        <v>895</v>
      </c>
      <c r="U33" s="51">
        <v>2289.83</v>
      </c>
      <c r="V33" s="51">
        <v>1977.83</v>
      </c>
      <c r="W33" s="68">
        <v>10350</v>
      </c>
    </row>
    <row r="34" spans="1:23" ht="34.5" customHeight="1">
      <c r="A34" s="27">
        <v>29</v>
      </c>
      <c r="B34" s="28" t="s">
        <v>119</v>
      </c>
      <c r="C34" s="29" t="s">
        <v>54</v>
      </c>
      <c r="D34" s="23" t="s">
        <v>148</v>
      </c>
      <c r="E34" s="28" t="s">
        <v>79</v>
      </c>
      <c r="F34" s="37"/>
      <c r="G34" s="50"/>
      <c r="H34" s="50" t="s">
        <v>154</v>
      </c>
      <c r="I34" s="50" t="s">
        <v>154</v>
      </c>
      <c r="J34" s="50" t="s">
        <v>154</v>
      </c>
      <c r="K34" s="50" t="s">
        <v>154</v>
      </c>
      <c r="L34" s="50" t="s">
        <v>154</v>
      </c>
      <c r="M34" s="50" t="s">
        <v>154</v>
      </c>
      <c r="N34" s="61" t="s">
        <v>154</v>
      </c>
      <c r="O34" s="64" t="s">
        <v>154</v>
      </c>
      <c r="P34" s="38">
        <v>4</v>
      </c>
      <c r="Q34" s="50">
        <v>4</v>
      </c>
      <c r="R34" s="50">
        <v>0</v>
      </c>
      <c r="S34" s="50">
        <f t="shared" si="1"/>
        <v>4</v>
      </c>
      <c r="T34" s="51">
        <v>371</v>
      </c>
      <c r="U34" s="51">
        <v>764.26</v>
      </c>
      <c r="V34" s="51">
        <v>731.9</v>
      </c>
      <c r="W34" s="68">
        <v>3000</v>
      </c>
    </row>
    <row r="35" spans="1:23" ht="34.5" customHeight="1">
      <c r="A35" s="27">
        <v>30</v>
      </c>
      <c r="B35" s="28" t="s">
        <v>120</v>
      </c>
      <c r="C35" s="29" t="s">
        <v>54</v>
      </c>
      <c r="D35" s="23" t="s">
        <v>149</v>
      </c>
      <c r="E35" s="28" t="s">
        <v>79</v>
      </c>
      <c r="F35" s="37"/>
      <c r="G35" s="50"/>
      <c r="H35" s="50"/>
      <c r="I35" s="50"/>
      <c r="J35" s="50"/>
      <c r="K35" s="50"/>
      <c r="L35" s="50"/>
      <c r="M35" s="50"/>
      <c r="N35" s="61"/>
      <c r="O35" s="64"/>
      <c r="P35" s="38">
        <v>4</v>
      </c>
      <c r="Q35" s="50">
        <v>18</v>
      </c>
      <c r="R35" s="50">
        <v>10</v>
      </c>
      <c r="S35" s="50">
        <f t="shared" si="1"/>
        <v>28</v>
      </c>
      <c r="T35" s="51">
        <v>2308.14</v>
      </c>
      <c r="U35" s="51">
        <v>4568.86</v>
      </c>
      <c r="V35" s="51">
        <v>3901.2</v>
      </c>
      <c r="W35" s="68">
        <v>20000</v>
      </c>
    </row>
    <row r="36" spans="1:23" ht="34.5" customHeight="1">
      <c r="A36" s="27">
        <v>31</v>
      </c>
      <c r="B36" s="28" t="s">
        <v>121</v>
      </c>
      <c r="C36" s="29" t="s">
        <v>54</v>
      </c>
      <c r="D36" s="23" t="s">
        <v>150</v>
      </c>
      <c r="E36" s="28" t="s">
        <v>79</v>
      </c>
      <c r="F36" s="37"/>
      <c r="G36" s="50"/>
      <c r="H36" s="50"/>
      <c r="I36" s="50"/>
      <c r="J36" s="50"/>
      <c r="K36" s="50"/>
      <c r="L36" s="50"/>
      <c r="M36" s="50"/>
      <c r="N36" s="61"/>
      <c r="O36" s="64"/>
      <c r="P36" s="38">
        <v>4</v>
      </c>
      <c r="Q36" s="50">
        <v>0</v>
      </c>
      <c r="R36" s="50">
        <v>19</v>
      </c>
      <c r="S36" s="50">
        <f t="shared" si="1"/>
        <v>19</v>
      </c>
      <c r="T36" s="51">
        <v>2208.28</v>
      </c>
      <c r="U36" s="51">
        <v>3964.16</v>
      </c>
      <c r="V36" s="51">
        <v>3541.19</v>
      </c>
      <c r="W36" s="68">
        <v>13799</v>
      </c>
    </row>
    <row r="37" spans="1:24" ht="34.5" customHeight="1">
      <c r="A37" s="27">
        <v>32</v>
      </c>
      <c r="B37" s="28"/>
      <c r="C37" s="29"/>
      <c r="D37" s="23"/>
      <c r="E37" s="28"/>
      <c r="F37" s="5"/>
      <c r="G37" s="1"/>
      <c r="H37" s="1"/>
      <c r="I37" s="1"/>
      <c r="J37" s="1"/>
      <c r="K37" s="1"/>
      <c r="L37" s="30"/>
      <c r="M37" s="1"/>
      <c r="N37" s="41"/>
      <c r="O37" s="65"/>
      <c r="P37" s="32"/>
      <c r="Q37" s="1"/>
      <c r="R37" s="1"/>
      <c r="S37" s="1"/>
      <c r="T37" s="41"/>
      <c r="U37" s="41"/>
      <c r="V37" s="41"/>
      <c r="W37" s="44"/>
      <c r="X37" s="35"/>
    </row>
    <row r="38" spans="1:24" ht="34.5" customHeight="1">
      <c r="A38" s="27">
        <v>33</v>
      </c>
      <c r="B38" s="28"/>
      <c r="C38" s="29"/>
      <c r="D38" s="23"/>
      <c r="E38" s="28"/>
      <c r="F38" s="5"/>
      <c r="G38" s="1"/>
      <c r="H38" s="1"/>
      <c r="I38" s="1"/>
      <c r="J38" s="1"/>
      <c r="K38" s="1"/>
      <c r="L38" s="30"/>
      <c r="M38" s="1"/>
      <c r="N38" s="41"/>
      <c r="O38" s="65"/>
      <c r="P38" s="32"/>
      <c r="Q38" s="1"/>
      <c r="R38" s="1"/>
      <c r="S38" s="1"/>
      <c r="T38" s="41"/>
      <c r="U38" s="41"/>
      <c r="V38" s="41"/>
      <c r="W38" s="44"/>
      <c r="X38" s="35"/>
    </row>
    <row r="39" spans="1:23" ht="34.5" customHeight="1" thickBot="1">
      <c r="A39" s="139" t="s">
        <v>64</v>
      </c>
      <c r="B39" s="140"/>
      <c r="C39" s="140"/>
      <c r="D39" s="140"/>
      <c r="E39" s="141"/>
      <c r="F39" s="58"/>
      <c r="G39" s="39">
        <f aca="true" t="shared" si="2" ref="G39:O39">SUM(G6:G38)</f>
        <v>15</v>
      </c>
      <c r="H39" s="39">
        <f t="shared" si="2"/>
        <v>65</v>
      </c>
      <c r="I39" s="39">
        <f t="shared" si="2"/>
        <v>145</v>
      </c>
      <c r="J39" s="39">
        <f t="shared" si="2"/>
        <v>48</v>
      </c>
      <c r="K39" s="39">
        <f t="shared" si="2"/>
        <v>0</v>
      </c>
      <c r="L39" s="39">
        <f t="shared" si="2"/>
        <v>0</v>
      </c>
      <c r="M39" s="39">
        <f t="shared" si="2"/>
        <v>273</v>
      </c>
      <c r="N39" s="42">
        <f t="shared" si="2"/>
        <v>32371.77</v>
      </c>
      <c r="O39" s="47">
        <f t="shared" si="2"/>
        <v>100000</v>
      </c>
      <c r="P39" s="39"/>
      <c r="Q39" s="39">
        <f aca="true" t="shared" si="3" ref="Q39:W39">SUM(Q6:Q38)</f>
        <v>83</v>
      </c>
      <c r="R39" s="39">
        <f t="shared" si="3"/>
        <v>236</v>
      </c>
      <c r="S39" s="39">
        <f t="shared" si="3"/>
        <v>319</v>
      </c>
      <c r="T39" s="42">
        <f t="shared" si="3"/>
        <v>29116.000000000004</v>
      </c>
      <c r="U39" s="42">
        <f t="shared" si="3"/>
        <v>61015.29000000001</v>
      </c>
      <c r="V39" s="42">
        <f t="shared" si="3"/>
        <v>54368.46000000001</v>
      </c>
      <c r="W39" s="46">
        <f t="shared" si="3"/>
        <v>228069</v>
      </c>
    </row>
    <row r="40" spans="2:16" ht="23.25" customHeight="1" hidden="1">
      <c r="B40" s="2">
        <f>COUNTIF(B6:B39,"*")</f>
        <v>31</v>
      </c>
      <c r="F40" s="2">
        <f>COUNTIF(F6:F39,"&gt;0")</f>
        <v>3</v>
      </c>
      <c r="P40" s="2">
        <f>COUNTIF(P6:P39,"&gt;0")+COUNTIF(P6:P39,"*")</f>
        <v>28</v>
      </c>
    </row>
  </sheetData>
  <mergeCells count="26">
    <mergeCell ref="W3:W5"/>
    <mergeCell ref="Q3:S3"/>
    <mergeCell ref="T3:T5"/>
    <mergeCell ref="U3:U5"/>
    <mergeCell ref="V3:V5"/>
    <mergeCell ref="Q4:Q5"/>
    <mergeCell ref="R4:R5"/>
    <mergeCell ref="S4:S5"/>
    <mergeCell ref="A1:W1"/>
    <mergeCell ref="A2:E2"/>
    <mergeCell ref="F2:O2"/>
    <mergeCell ref="P2:W2"/>
    <mergeCell ref="A39:E39"/>
    <mergeCell ref="D3:D5"/>
    <mergeCell ref="G3:M3"/>
    <mergeCell ref="N3:N5"/>
    <mergeCell ref="M4:M5"/>
    <mergeCell ref="A3:A5"/>
    <mergeCell ref="B3:B5"/>
    <mergeCell ref="C3:C5"/>
    <mergeCell ref="E3:E5"/>
    <mergeCell ref="F3:F5"/>
    <mergeCell ref="O3:O5"/>
    <mergeCell ref="P3:P5"/>
    <mergeCell ref="G4:G5"/>
    <mergeCell ref="H4:L4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V38"/>
  <sheetViews>
    <sheetView workbookViewId="0" topLeftCell="A1">
      <selection activeCell="I10" sqref="I10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2" width="5.375" style="2" customWidth="1"/>
    <col min="13" max="13" width="6.625" style="2" customWidth="1"/>
    <col min="14" max="14" width="12.00390625" style="2" customWidth="1"/>
    <col min="15" max="15" width="10.125" style="4" customWidth="1"/>
    <col min="16" max="16" width="5.125" style="2" customWidth="1"/>
    <col min="17" max="19" width="5.75390625" style="2" customWidth="1"/>
    <col min="20" max="20" width="11.25390625" style="2" bestFit="1" customWidth="1"/>
    <col min="21" max="22" width="11.875" style="2" bestFit="1" customWidth="1"/>
    <col min="23" max="23" width="10.375" style="2" customWidth="1"/>
    <col min="24" max="24" width="6.25390625" style="21" customWidth="1"/>
    <col min="25" max="25" width="9.00390625" style="2" customWidth="1"/>
    <col min="26" max="16384" width="0" style="2" hidden="1" customWidth="1"/>
  </cols>
  <sheetData>
    <row r="1" spans="1:23" ht="42" customHeight="1" thickBot="1">
      <c r="A1" s="144" t="s">
        <v>156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9"/>
      <c r="P2" s="150" t="s">
        <v>31</v>
      </c>
      <c r="Q2" s="151"/>
      <c r="R2" s="151"/>
      <c r="S2" s="151"/>
      <c r="T2" s="151"/>
      <c r="U2" s="151"/>
      <c r="V2" s="151"/>
      <c r="W2" s="152"/>
    </row>
    <row r="3" spans="1:23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7"/>
      <c r="N3" s="143" t="s">
        <v>38</v>
      </c>
      <c r="O3" s="158" t="s">
        <v>39</v>
      </c>
      <c r="P3" s="159" t="s">
        <v>37</v>
      </c>
      <c r="Q3" s="155" t="s">
        <v>0</v>
      </c>
      <c r="R3" s="156"/>
      <c r="S3" s="157"/>
      <c r="T3" s="143" t="s">
        <v>40</v>
      </c>
      <c r="U3" s="143" t="s">
        <v>41</v>
      </c>
      <c r="V3" s="143" t="s">
        <v>55</v>
      </c>
      <c r="W3" s="160" t="s">
        <v>42</v>
      </c>
    </row>
    <row r="4" spans="1:23" ht="19.5" customHeight="1">
      <c r="A4" s="142"/>
      <c r="B4" s="143"/>
      <c r="C4" s="153"/>
      <c r="D4" s="153"/>
      <c r="E4" s="143"/>
      <c r="F4" s="154"/>
      <c r="G4" s="161" t="s">
        <v>1</v>
      </c>
      <c r="H4" s="162" t="s">
        <v>74</v>
      </c>
      <c r="I4" s="163"/>
      <c r="J4" s="163"/>
      <c r="K4" s="163"/>
      <c r="L4" s="164"/>
      <c r="M4" s="161" t="s">
        <v>3</v>
      </c>
      <c r="N4" s="143"/>
      <c r="O4" s="158"/>
      <c r="P4" s="159"/>
      <c r="Q4" s="161" t="s">
        <v>1</v>
      </c>
      <c r="R4" s="161" t="s">
        <v>4</v>
      </c>
      <c r="S4" s="161" t="s">
        <v>3</v>
      </c>
      <c r="T4" s="143"/>
      <c r="U4" s="143"/>
      <c r="V4" s="143"/>
      <c r="W4" s="160"/>
    </row>
    <row r="5" spans="1:24" s="26" customFormat="1" ht="19.5" customHeight="1">
      <c r="A5" s="142"/>
      <c r="B5" s="143"/>
      <c r="C5" s="153"/>
      <c r="D5" s="153"/>
      <c r="E5" s="143"/>
      <c r="F5" s="154"/>
      <c r="G5" s="161"/>
      <c r="H5" s="24" t="s">
        <v>6</v>
      </c>
      <c r="I5" s="24" t="s">
        <v>7</v>
      </c>
      <c r="J5" s="24" t="s">
        <v>8</v>
      </c>
      <c r="K5" s="24" t="s">
        <v>9</v>
      </c>
      <c r="L5" s="25" t="s">
        <v>10</v>
      </c>
      <c r="M5" s="161"/>
      <c r="N5" s="143"/>
      <c r="O5" s="158"/>
      <c r="P5" s="159"/>
      <c r="Q5" s="161"/>
      <c r="R5" s="161"/>
      <c r="S5" s="161"/>
      <c r="T5" s="143"/>
      <c r="U5" s="143"/>
      <c r="V5" s="143"/>
      <c r="W5" s="160"/>
      <c r="X5" s="36"/>
    </row>
    <row r="6" spans="1:23" ht="34.5" customHeight="1">
      <c r="A6" s="27" t="s">
        <v>157</v>
      </c>
      <c r="B6" s="28" t="s">
        <v>167</v>
      </c>
      <c r="C6" s="29" t="s">
        <v>43</v>
      </c>
      <c r="D6" s="23" t="s">
        <v>188</v>
      </c>
      <c r="E6" s="28" t="s">
        <v>45</v>
      </c>
      <c r="F6" s="50"/>
      <c r="G6" s="72"/>
      <c r="H6" s="72"/>
      <c r="I6" s="72"/>
      <c r="J6" s="72"/>
      <c r="K6" s="72"/>
      <c r="L6" s="72"/>
      <c r="M6" s="72"/>
      <c r="N6" s="72"/>
      <c r="O6" s="73"/>
      <c r="P6" s="38">
        <v>4</v>
      </c>
      <c r="Q6" s="50">
        <v>0</v>
      </c>
      <c r="R6" s="50">
        <v>4</v>
      </c>
      <c r="S6" s="50">
        <f>SUM(Q6:R6)</f>
        <v>4</v>
      </c>
      <c r="T6" s="61">
        <v>560.38</v>
      </c>
      <c r="U6" s="61">
        <v>1060.86</v>
      </c>
      <c r="V6" s="61">
        <v>966.56</v>
      </c>
      <c r="W6" s="84">
        <v>3200</v>
      </c>
    </row>
    <row r="7" spans="1:23" ht="34.5" customHeight="1">
      <c r="A7" s="27" t="s">
        <v>432</v>
      </c>
      <c r="B7" s="135" t="s">
        <v>168</v>
      </c>
      <c r="C7" s="136" t="s">
        <v>43</v>
      </c>
      <c r="D7" s="137" t="s">
        <v>195</v>
      </c>
      <c r="E7" s="135" t="s">
        <v>4</v>
      </c>
      <c r="F7" s="50"/>
      <c r="G7" s="72"/>
      <c r="H7" s="72"/>
      <c r="I7" s="72"/>
      <c r="J7" s="72"/>
      <c r="K7" s="72"/>
      <c r="L7" s="72"/>
      <c r="M7" s="72"/>
      <c r="N7" s="72"/>
      <c r="O7" s="73"/>
      <c r="P7" s="38">
        <v>4</v>
      </c>
      <c r="Q7" s="50">
        <v>0</v>
      </c>
      <c r="R7" s="50">
        <v>6</v>
      </c>
      <c r="S7" s="50">
        <f>SUM(Q7:R7)</f>
        <v>6</v>
      </c>
      <c r="T7" s="61">
        <v>536.57</v>
      </c>
      <c r="U7" s="61">
        <v>1121.29</v>
      </c>
      <c r="V7" s="61">
        <v>955.09</v>
      </c>
      <c r="W7" s="84">
        <v>2400</v>
      </c>
    </row>
    <row r="8" spans="1:23" ht="34.5" customHeight="1">
      <c r="A8" s="27" t="s">
        <v>433</v>
      </c>
      <c r="B8" s="135" t="s">
        <v>168</v>
      </c>
      <c r="C8" s="136" t="s">
        <v>43</v>
      </c>
      <c r="D8" s="137" t="s">
        <v>195</v>
      </c>
      <c r="E8" s="135" t="s">
        <v>4</v>
      </c>
      <c r="F8" s="50"/>
      <c r="G8" s="72"/>
      <c r="H8" s="72"/>
      <c r="I8" s="72"/>
      <c r="J8" s="72"/>
      <c r="K8" s="72"/>
      <c r="L8" s="72"/>
      <c r="M8" s="72"/>
      <c r="N8" s="72"/>
      <c r="O8" s="73"/>
      <c r="P8" s="38">
        <v>5</v>
      </c>
      <c r="Q8" s="50">
        <v>0</v>
      </c>
      <c r="R8" s="50">
        <v>41</v>
      </c>
      <c r="S8" s="50">
        <f>SUM(Q8:R8)</f>
        <v>41</v>
      </c>
      <c r="T8" s="61">
        <v>494.59</v>
      </c>
      <c r="U8" s="61">
        <v>1345.93</v>
      </c>
      <c r="V8" s="61">
        <v>1228.6</v>
      </c>
      <c r="W8" s="85" t="s">
        <v>202</v>
      </c>
    </row>
    <row r="9" spans="1:23" ht="34.5" customHeight="1">
      <c r="A9" s="27" t="s">
        <v>434</v>
      </c>
      <c r="B9" s="28" t="s">
        <v>169</v>
      </c>
      <c r="C9" s="29" t="s">
        <v>43</v>
      </c>
      <c r="D9" s="23" t="s">
        <v>158</v>
      </c>
      <c r="E9" s="28" t="s">
        <v>44</v>
      </c>
      <c r="F9" s="50"/>
      <c r="G9" s="72"/>
      <c r="H9" s="72"/>
      <c r="I9" s="72"/>
      <c r="J9" s="72"/>
      <c r="K9" s="72"/>
      <c r="L9" s="72"/>
      <c r="M9" s="72"/>
      <c r="N9" s="72"/>
      <c r="O9" s="73"/>
      <c r="P9" s="38">
        <v>5</v>
      </c>
      <c r="Q9" s="50">
        <v>0</v>
      </c>
      <c r="R9" s="50">
        <v>15</v>
      </c>
      <c r="S9" s="50">
        <f>SUM(Q9:R9)</f>
        <v>15</v>
      </c>
      <c r="T9" s="61">
        <v>1277</v>
      </c>
      <c r="U9" s="61">
        <v>3254.16</v>
      </c>
      <c r="V9" s="61">
        <v>2817.2</v>
      </c>
      <c r="W9" s="84">
        <v>11000</v>
      </c>
    </row>
    <row r="10" spans="1:23" ht="34.5" customHeight="1">
      <c r="A10" s="27" t="s">
        <v>435</v>
      </c>
      <c r="B10" s="28" t="s">
        <v>170</v>
      </c>
      <c r="C10" s="29" t="s">
        <v>43</v>
      </c>
      <c r="D10" s="23" t="s">
        <v>159</v>
      </c>
      <c r="E10" s="28" t="s">
        <v>56</v>
      </c>
      <c r="F10" s="50"/>
      <c r="G10" s="72"/>
      <c r="H10" s="72"/>
      <c r="I10" s="72"/>
      <c r="J10" s="72"/>
      <c r="K10" s="72"/>
      <c r="L10" s="72"/>
      <c r="M10" s="72"/>
      <c r="N10" s="72"/>
      <c r="O10" s="73"/>
      <c r="P10" s="38">
        <v>4</v>
      </c>
      <c r="Q10" s="50">
        <v>0</v>
      </c>
      <c r="R10" s="50">
        <v>6</v>
      </c>
      <c r="S10" s="50">
        <f>SUM(Q10:R10)</f>
        <v>6</v>
      </c>
      <c r="T10" s="61">
        <v>687.22</v>
      </c>
      <c r="U10" s="61">
        <v>1351.8</v>
      </c>
      <c r="V10" s="61">
        <v>1125.84</v>
      </c>
      <c r="W10" s="84">
        <v>5000</v>
      </c>
    </row>
    <row r="11" spans="1:23" ht="34.5" customHeight="1">
      <c r="A11" s="27" t="s">
        <v>436</v>
      </c>
      <c r="B11" s="28" t="s">
        <v>171</v>
      </c>
      <c r="C11" s="29" t="s">
        <v>43</v>
      </c>
      <c r="D11" s="23" t="s">
        <v>160</v>
      </c>
      <c r="E11" s="28" t="s">
        <v>44</v>
      </c>
      <c r="F11" s="50"/>
      <c r="G11" s="72"/>
      <c r="H11" s="72"/>
      <c r="I11" s="72"/>
      <c r="J11" s="72"/>
      <c r="K11" s="72"/>
      <c r="L11" s="72"/>
      <c r="M11" s="72"/>
      <c r="N11" s="74"/>
      <c r="O11" s="73"/>
      <c r="P11" s="38">
        <v>3</v>
      </c>
      <c r="Q11" s="50">
        <v>0</v>
      </c>
      <c r="R11" s="50">
        <v>8</v>
      </c>
      <c r="S11" s="50">
        <f>Q11+R11</f>
        <v>8</v>
      </c>
      <c r="T11" s="61">
        <v>677.45</v>
      </c>
      <c r="U11" s="61">
        <v>1215.9</v>
      </c>
      <c r="V11" s="61">
        <v>1125.07</v>
      </c>
      <c r="W11" s="84">
        <v>5100</v>
      </c>
    </row>
    <row r="12" spans="1:23" ht="34.5" customHeight="1">
      <c r="A12" s="27" t="s">
        <v>437</v>
      </c>
      <c r="B12" s="28" t="s">
        <v>172</v>
      </c>
      <c r="C12" s="29" t="s">
        <v>46</v>
      </c>
      <c r="D12" s="23" t="s">
        <v>201</v>
      </c>
      <c r="E12" s="28" t="s">
        <v>45</v>
      </c>
      <c r="F12" s="50"/>
      <c r="G12" s="72"/>
      <c r="H12" s="72"/>
      <c r="I12" s="72"/>
      <c r="J12" s="72"/>
      <c r="K12" s="72"/>
      <c r="L12" s="72"/>
      <c r="M12" s="72"/>
      <c r="N12" s="72"/>
      <c r="O12" s="73"/>
      <c r="P12" s="38" t="s">
        <v>50</v>
      </c>
      <c r="Q12" s="50">
        <v>3</v>
      </c>
      <c r="R12" s="50">
        <v>6</v>
      </c>
      <c r="S12" s="50">
        <f>SUM(Q12:R12)</f>
        <v>9</v>
      </c>
      <c r="T12" s="61">
        <v>905</v>
      </c>
      <c r="U12" s="61">
        <v>2189.88</v>
      </c>
      <c r="V12" s="61">
        <v>1926.46</v>
      </c>
      <c r="W12" s="84">
        <v>9600</v>
      </c>
    </row>
    <row r="13" spans="1:23" ht="34.5" customHeight="1">
      <c r="A13" s="27" t="s">
        <v>438</v>
      </c>
      <c r="B13" s="28" t="s">
        <v>173</v>
      </c>
      <c r="C13" s="29" t="s">
        <v>46</v>
      </c>
      <c r="D13" s="23" t="s">
        <v>161</v>
      </c>
      <c r="E13" s="28" t="s">
        <v>48</v>
      </c>
      <c r="F13" s="50">
        <v>14</v>
      </c>
      <c r="G13" s="72">
        <v>0</v>
      </c>
      <c r="H13" s="72">
        <v>13</v>
      </c>
      <c r="I13" s="72">
        <v>39</v>
      </c>
      <c r="J13" s="72">
        <v>0</v>
      </c>
      <c r="K13" s="72">
        <v>0</v>
      </c>
      <c r="L13" s="72">
        <v>0</v>
      </c>
      <c r="M13" s="72">
        <f>SUM(G13:L13)</f>
        <v>52</v>
      </c>
      <c r="N13" s="80">
        <v>4215.45</v>
      </c>
      <c r="O13" s="82">
        <v>15000</v>
      </c>
      <c r="P13" s="38"/>
      <c r="Q13" s="50"/>
      <c r="R13" s="50"/>
      <c r="S13" s="50"/>
      <c r="T13" s="61"/>
      <c r="U13" s="61"/>
      <c r="V13" s="61"/>
      <c r="W13" s="84"/>
    </row>
    <row r="14" spans="1:23" ht="34.5" customHeight="1">
      <c r="A14" s="27" t="s">
        <v>439</v>
      </c>
      <c r="B14" s="28" t="s">
        <v>174</v>
      </c>
      <c r="C14" s="29" t="s">
        <v>46</v>
      </c>
      <c r="D14" s="23" t="s">
        <v>162</v>
      </c>
      <c r="E14" s="28" t="s">
        <v>45</v>
      </c>
      <c r="F14" s="50"/>
      <c r="G14" s="72"/>
      <c r="H14" s="72"/>
      <c r="I14" s="72"/>
      <c r="J14" s="72"/>
      <c r="K14" s="72"/>
      <c r="L14" s="72"/>
      <c r="M14" s="72"/>
      <c r="N14" s="72"/>
      <c r="O14" s="73"/>
      <c r="P14" s="38">
        <v>5</v>
      </c>
      <c r="Q14" s="50">
        <v>8</v>
      </c>
      <c r="R14" s="50">
        <v>12</v>
      </c>
      <c r="S14" s="50">
        <f>SUM(Q14:R14)</f>
        <v>20</v>
      </c>
      <c r="T14" s="61">
        <v>1564</v>
      </c>
      <c r="U14" s="61">
        <v>4377.69</v>
      </c>
      <c r="V14" s="61">
        <v>3787.91</v>
      </c>
      <c r="W14" s="84">
        <v>25000</v>
      </c>
    </row>
    <row r="15" spans="1:23" ht="34.5" customHeight="1">
      <c r="A15" s="27" t="s">
        <v>440</v>
      </c>
      <c r="B15" s="28" t="s">
        <v>175</v>
      </c>
      <c r="C15" s="29" t="s">
        <v>46</v>
      </c>
      <c r="D15" s="23" t="s">
        <v>163</v>
      </c>
      <c r="E15" s="28" t="s">
        <v>61</v>
      </c>
      <c r="F15" s="50"/>
      <c r="G15" s="75"/>
      <c r="H15" s="75"/>
      <c r="I15" s="75"/>
      <c r="J15" s="75"/>
      <c r="K15" s="75"/>
      <c r="L15" s="75"/>
      <c r="M15" s="75"/>
      <c r="N15" s="76"/>
      <c r="O15" s="77"/>
      <c r="P15" s="38">
        <v>4</v>
      </c>
      <c r="Q15" s="50">
        <v>0</v>
      </c>
      <c r="R15" s="50">
        <v>4</v>
      </c>
      <c r="S15" s="50">
        <f>Q15+R15</f>
        <v>4</v>
      </c>
      <c r="T15" s="61">
        <v>509.5</v>
      </c>
      <c r="U15" s="61">
        <v>1310.21</v>
      </c>
      <c r="V15" s="61">
        <v>1195.71</v>
      </c>
      <c r="W15" s="84">
        <v>4400</v>
      </c>
    </row>
    <row r="16" spans="1:256" s="71" customFormat="1" ht="34.5" customHeight="1">
      <c r="A16" s="27" t="s">
        <v>441</v>
      </c>
      <c r="B16" s="28" t="s">
        <v>176</v>
      </c>
      <c r="C16" s="29" t="s">
        <v>46</v>
      </c>
      <c r="D16" s="23" t="s">
        <v>164</v>
      </c>
      <c r="E16" s="28" t="s">
        <v>44</v>
      </c>
      <c r="F16" s="50"/>
      <c r="G16" s="50"/>
      <c r="H16" s="50"/>
      <c r="I16" s="50"/>
      <c r="J16" s="50"/>
      <c r="K16" s="50"/>
      <c r="L16" s="50"/>
      <c r="M16" s="50"/>
      <c r="N16" s="78"/>
      <c r="O16" s="79"/>
      <c r="P16" s="38" t="s">
        <v>50</v>
      </c>
      <c r="Q16" s="50">
        <v>5</v>
      </c>
      <c r="R16" s="50">
        <v>4</v>
      </c>
      <c r="S16" s="50">
        <f>Q16+R16</f>
        <v>9</v>
      </c>
      <c r="T16" s="61">
        <v>768.15</v>
      </c>
      <c r="U16" s="61">
        <v>2014.1</v>
      </c>
      <c r="V16" s="61">
        <v>1768.7</v>
      </c>
      <c r="W16" s="84">
        <v>8000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3" ht="34.5" customHeight="1">
      <c r="A17" s="27" t="s">
        <v>442</v>
      </c>
      <c r="B17" s="28" t="s">
        <v>177</v>
      </c>
      <c r="C17" s="29" t="s">
        <v>46</v>
      </c>
      <c r="D17" s="23" t="s">
        <v>165</v>
      </c>
      <c r="E17" s="28" t="s">
        <v>56</v>
      </c>
      <c r="F17" s="50">
        <v>12</v>
      </c>
      <c r="G17" s="72">
        <v>1</v>
      </c>
      <c r="H17" s="72">
        <v>0</v>
      </c>
      <c r="I17" s="72">
        <v>58</v>
      </c>
      <c r="J17" s="72">
        <v>0</v>
      </c>
      <c r="K17" s="72">
        <v>0</v>
      </c>
      <c r="L17" s="72">
        <v>0</v>
      </c>
      <c r="M17" s="72">
        <f>SUM(G17:L17)</f>
        <v>59</v>
      </c>
      <c r="N17" s="80">
        <v>5977.38</v>
      </c>
      <c r="O17" s="82">
        <v>18000</v>
      </c>
      <c r="P17" s="38"/>
      <c r="Q17" s="50"/>
      <c r="R17" s="50"/>
      <c r="S17" s="50"/>
      <c r="T17" s="61"/>
      <c r="U17" s="61"/>
      <c r="V17" s="61"/>
      <c r="W17" s="84"/>
    </row>
    <row r="18" spans="1:23" ht="34.5" customHeight="1">
      <c r="A18" s="27" t="s">
        <v>443</v>
      </c>
      <c r="B18" s="28" t="s">
        <v>178</v>
      </c>
      <c r="C18" s="29" t="s">
        <v>47</v>
      </c>
      <c r="D18" s="23" t="s">
        <v>200</v>
      </c>
      <c r="E18" s="28" t="s">
        <v>56</v>
      </c>
      <c r="F18" s="50"/>
      <c r="G18" s="72"/>
      <c r="H18" s="72"/>
      <c r="I18" s="72"/>
      <c r="J18" s="72"/>
      <c r="K18" s="72"/>
      <c r="L18" s="72"/>
      <c r="M18" s="72"/>
      <c r="N18" s="80"/>
      <c r="O18" s="82"/>
      <c r="P18" s="38">
        <v>4</v>
      </c>
      <c r="Q18" s="50">
        <v>0</v>
      </c>
      <c r="R18" s="50">
        <v>10</v>
      </c>
      <c r="S18" s="50">
        <f>SUM(Q18:R18)</f>
        <v>10</v>
      </c>
      <c r="T18" s="61">
        <v>897.22</v>
      </c>
      <c r="U18" s="61">
        <v>2110.5</v>
      </c>
      <c r="V18" s="61">
        <v>1937.06</v>
      </c>
      <c r="W18" s="84">
        <v>9620</v>
      </c>
    </row>
    <row r="19" spans="1:23" ht="34.5" customHeight="1">
      <c r="A19" s="27" t="s">
        <v>444</v>
      </c>
      <c r="B19" s="28" t="s">
        <v>179</v>
      </c>
      <c r="C19" s="29" t="s">
        <v>47</v>
      </c>
      <c r="D19" s="23" t="s">
        <v>166</v>
      </c>
      <c r="E19" s="28" t="s">
        <v>56</v>
      </c>
      <c r="F19" s="50">
        <v>14</v>
      </c>
      <c r="G19" s="72">
        <v>0</v>
      </c>
      <c r="H19" s="72">
        <v>48</v>
      </c>
      <c r="I19" s="72">
        <v>24</v>
      </c>
      <c r="J19" s="72">
        <v>24</v>
      </c>
      <c r="K19" s="72">
        <v>0</v>
      </c>
      <c r="L19" s="72">
        <v>2</v>
      </c>
      <c r="M19" s="72">
        <f>SUM(G19:L19)</f>
        <v>98</v>
      </c>
      <c r="N19" s="80">
        <v>11105.27</v>
      </c>
      <c r="O19" s="82">
        <v>46300</v>
      </c>
      <c r="P19" s="38"/>
      <c r="Q19" s="50"/>
      <c r="R19" s="50"/>
      <c r="S19" s="50"/>
      <c r="T19" s="61"/>
      <c r="U19" s="61"/>
      <c r="V19" s="61"/>
      <c r="W19" s="84"/>
    </row>
    <row r="20" spans="1:23" ht="34.5" customHeight="1">
      <c r="A20" s="27" t="s">
        <v>445</v>
      </c>
      <c r="B20" s="28" t="s">
        <v>179</v>
      </c>
      <c r="C20" s="29" t="s">
        <v>47</v>
      </c>
      <c r="D20" s="23" t="s">
        <v>199</v>
      </c>
      <c r="E20" s="28" t="s">
        <v>196</v>
      </c>
      <c r="F20" s="50">
        <v>14</v>
      </c>
      <c r="G20" s="72">
        <v>11</v>
      </c>
      <c r="H20" s="72">
        <v>71</v>
      </c>
      <c r="I20" s="72">
        <v>44</v>
      </c>
      <c r="J20" s="72">
        <v>11</v>
      </c>
      <c r="K20" s="72">
        <v>0</v>
      </c>
      <c r="L20" s="72">
        <v>6</v>
      </c>
      <c r="M20" s="72">
        <f>SUM(G20:L20)</f>
        <v>143</v>
      </c>
      <c r="N20" s="80">
        <v>17159.69</v>
      </c>
      <c r="O20" s="82">
        <v>59400</v>
      </c>
      <c r="P20" s="38"/>
      <c r="Q20" s="50"/>
      <c r="R20" s="50"/>
      <c r="S20" s="50"/>
      <c r="T20" s="61"/>
      <c r="U20" s="61"/>
      <c r="V20" s="61"/>
      <c r="W20" s="84"/>
    </row>
    <row r="21" spans="1:23" ht="34.5" customHeight="1">
      <c r="A21" s="27" t="s">
        <v>446</v>
      </c>
      <c r="B21" s="28" t="s">
        <v>180</v>
      </c>
      <c r="C21" s="29" t="s">
        <v>47</v>
      </c>
      <c r="D21" s="23" t="s">
        <v>189</v>
      </c>
      <c r="E21" s="28" t="s">
        <v>44</v>
      </c>
      <c r="F21" s="50"/>
      <c r="G21" s="72"/>
      <c r="H21" s="72"/>
      <c r="I21" s="72"/>
      <c r="J21" s="72"/>
      <c r="K21" s="72"/>
      <c r="L21" s="72"/>
      <c r="M21" s="72"/>
      <c r="N21" s="80"/>
      <c r="O21" s="81"/>
      <c r="P21" s="38">
        <v>5</v>
      </c>
      <c r="Q21" s="50">
        <v>0</v>
      </c>
      <c r="R21" s="50">
        <v>11</v>
      </c>
      <c r="S21" s="50">
        <f>Q21+R21</f>
        <v>11</v>
      </c>
      <c r="T21" s="61">
        <v>928</v>
      </c>
      <c r="U21" s="61">
        <v>2259.55</v>
      </c>
      <c r="V21" s="61">
        <v>1956.43</v>
      </c>
      <c r="W21" s="84">
        <v>11000</v>
      </c>
    </row>
    <row r="22" spans="1:23" ht="34.5" customHeight="1">
      <c r="A22" s="27" t="s">
        <v>447</v>
      </c>
      <c r="B22" s="28" t="s">
        <v>181</v>
      </c>
      <c r="C22" s="29" t="s">
        <v>51</v>
      </c>
      <c r="D22" s="23" t="s">
        <v>190</v>
      </c>
      <c r="E22" s="28" t="s">
        <v>44</v>
      </c>
      <c r="F22" s="50"/>
      <c r="G22" s="72"/>
      <c r="H22" s="72"/>
      <c r="I22" s="72"/>
      <c r="J22" s="72"/>
      <c r="K22" s="72"/>
      <c r="L22" s="72"/>
      <c r="M22" s="72"/>
      <c r="N22" s="80"/>
      <c r="O22" s="81"/>
      <c r="P22" s="38">
        <v>5</v>
      </c>
      <c r="Q22" s="50">
        <v>0</v>
      </c>
      <c r="R22" s="50">
        <v>16</v>
      </c>
      <c r="S22" s="50">
        <f>SUM(Q22:R22)</f>
        <v>16</v>
      </c>
      <c r="T22" s="61">
        <v>1480.77</v>
      </c>
      <c r="U22" s="61">
        <v>3567.58</v>
      </c>
      <c r="V22" s="61">
        <v>3112.26</v>
      </c>
      <c r="W22" s="84">
        <v>14900</v>
      </c>
    </row>
    <row r="23" spans="1:23" ht="34.5" customHeight="1">
      <c r="A23" s="27" t="s">
        <v>448</v>
      </c>
      <c r="B23" s="28" t="s">
        <v>182</v>
      </c>
      <c r="C23" s="29" t="s">
        <v>51</v>
      </c>
      <c r="D23" s="23" t="s">
        <v>191</v>
      </c>
      <c r="E23" s="28" t="s">
        <v>45</v>
      </c>
      <c r="F23" s="50"/>
      <c r="G23" s="72"/>
      <c r="H23" s="72"/>
      <c r="I23" s="72"/>
      <c r="J23" s="72"/>
      <c r="K23" s="72"/>
      <c r="L23" s="72"/>
      <c r="M23" s="72"/>
      <c r="N23" s="72"/>
      <c r="O23" s="73"/>
      <c r="P23" s="38">
        <v>4</v>
      </c>
      <c r="Q23" s="50">
        <v>0</v>
      </c>
      <c r="R23" s="50">
        <v>16</v>
      </c>
      <c r="S23" s="50">
        <f>SUM(Q23:R23)</f>
        <v>16</v>
      </c>
      <c r="T23" s="61">
        <v>1400.09</v>
      </c>
      <c r="U23" s="61">
        <v>2898.2</v>
      </c>
      <c r="V23" s="61">
        <v>2552.96</v>
      </c>
      <c r="W23" s="84">
        <v>12800</v>
      </c>
    </row>
    <row r="24" spans="1:23" ht="34.5" customHeight="1">
      <c r="A24" s="27" t="s">
        <v>449</v>
      </c>
      <c r="B24" s="28" t="s">
        <v>183</v>
      </c>
      <c r="C24" s="29" t="s">
        <v>52</v>
      </c>
      <c r="D24" s="23" t="s">
        <v>192</v>
      </c>
      <c r="E24" s="28" t="s">
        <v>45</v>
      </c>
      <c r="F24" s="50"/>
      <c r="G24" s="72"/>
      <c r="H24" s="72"/>
      <c r="I24" s="72"/>
      <c r="J24" s="72"/>
      <c r="K24" s="72"/>
      <c r="L24" s="72"/>
      <c r="M24" s="72"/>
      <c r="N24" s="74"/>
      <c r="O24" s="73"/>
      <c r="P24" s="38">
        <v>5</v>
      </c>
      <c r="Q24" s="50">
        <v>0</v>
      </c>
      <c r="R24" s="50">
        <v>11</v>
      </c>
      <c r="S24" s="50">
        <f>Q24+R24</f>
        <v>11</v>
      </c>
      <c r="T24" s="61">
        <v>801.11</v>
      </c>
      <c r="U24" s="61">
        <v>2701.4</v>
      </c>
      <c r="V24" s="61">
        <v>2077.33</v>
      </c>
      <c r="W24" s="84">
        <v>13200</v>
      </c>
    </row>
    <row r="25" spans="1:23" ht="34.5" customHeight="1">
      <c r="A25" s="27" t="s">
        <v>450</v>
      </c>
      <c r="B25" s="28" t="s">
        <v>184</v>
      </c>
      <c r="C25" s="29" t="s">
        <v>62</v>
      </c>
      <c r="D25" s="23" t="s">
        <v>193</v>
      </c>
      <c r="E25" s="28" t="s">
        <v>45</v>
      </c>
      <c r="F25" s="50"/>
      <c r="G25" s="72"/>
      <c r="H25" s="72"/>
      <c r="I25" s="72"/>
      <c r="J25" s="72"/>
      <c r="K25" s="72"/>
      <c r="L25" s="72"/>
      <c r="M25" s="72"/>
      <c r="N25" s="74"/>
      <c r="O25" s="73"/>
      <c r="P25" s="38">
        <v>5</v>
      </c>
      <c r="Q25" s="50">
        <v>0</v>
      </c>
      <c r="R25" s="50">
        <v>6</v>
      </c>
      <c r="S25" s="50">
        <f>Q25+R25</f>
        <v>6</v>
      </c>
      <c r="T25" s="61">
        <v>564.59</v>
      </c>
      <c r="U25" s="61">
        <v>1452.19</v>
      </c>
      <c r="V25" s="61">
        <v>1232.72</v>
      </c>
      <c r="W25" s="84">
        <v>5285</v>
      </c>
    </row>
    <row r="26" spans="1:23" ht="34.5" customHeight="1">
      <c r="A26" s="27" t="s">
        <v>451</v>
      </c>
      <c r="B26" s="28" t="s">
        <v>185</v>
      </c>
      <c r="C26" s="29" t="s">
        <v>53</v>
      </c>
      <c r="D26" s="23" t="s">
        <v>197</v>
      </c>
      <c r="E26" s="28" t="s">
        <v>56</v>
      </c>
      <c r="F26" s="50"/>
      <c r="G26" s="72"/>
      <c r="H26" s="72"/>
      <c r="I26" s="72"/>
      <c r="J26" s="72"/>
      <c r="K26" s="72"/>
      <c r="L26" s="72"/>
      <c r="M26" s="72"/>
      <c r="N26" s="74"/>
      <c r="O26" s="73"/>
      <c r="P26" s="38">
        <v>5</v>
      </c>
      <c r="Q26" s="50">
        <v>18</v>
      </c>
      <c r="R26" s="50">
        <v>12</v>
      </c>
      <c r="S26" s="50">
        <f>Q26+R26</f>
        <v>30</v>
      </c>
      <c r="T26" s="61">
        <v>2625</v>
      </c>
      <c r="U26" s="61">
        <v>6415.3</v>
      </c>
      <c r="V26" s="61">
        <v>5684.14</v>
      </c>
      <c r="W26" s="84">
        <v>25210</v>
      </c>
    </row>
    <row r="27" spans="1:23" ht="34.5" customHeight="1">
      <c r="A27" s="27" t="s">
        <v>452</v>
      </c>
      <c r="B27" s="28" t="s">
        <v>186</v>
      </c>
      <c r="C27" s="29" t="s">
        <v>54</v>
      </c>
      <c r="D27" s="23" t="s">
        <v>198</v>
      </c>
      <c r="E27" s="28" t="s">
        <v>4</v>
      </c>
      <c r="F27" s="50"/>
      <c r="G27" s="72"/>
      <c r="H27" s="72"/>
      <c r="I27" s="72"/>
      <c r="J27" s="72"/>
      <c r="K27" s="72"/>
      <c r="L27" s="72"/>
      <c r="M27" s="72"/>
      <c r="N27" s="72"/>
      <c r="O27" s="73"/>
      <c r="P27" s="38">
        <v>4</v>
      </c>
      <c r="Q27" s="50">
        <v>0</v>
      </c>
      <c r="R27" s="50">
        <v>12</v>
      </c>
      <c r="S27" s="50">
        <f>SUM(Q27:R27)</f>
        <v>12</v>
      </c>
      <c r="T27" s="61">
        <v>938.53</v>
      </c>
      <c r="U27" s="61">
        <v>1406.8</v>
      </c>
      <c r="V27" s="61">
        <v>1394.88</v>
      </c>
      <c r="W27" s="84">
        <v>4800</v>
      </c>
    </row>
    <row r="28" spans="1:23" ht="34.5" customHeight="1">
      <c r="A28" s="27" t="s">
        <v>77</v>
      </c>
      <c r="B28" s="28" t="s">
        <v>187</v>
      </c>
      <c r="C28" s="29" t="s">
        <v>54</v>
      </c>
      <c r="D28" s="23" t="s">
        <v>194</v>
      </c>
      <c r="E28" s="28" t="s">
        <v>44</v>
      </c>
      <c r="F28" s="50"/>
      <c r="G28" s="72"/>
      <c r="H28" s="72"/>
      <c r="I28" s="72"/>
      <c r="J28" s="72"/>
      <c r="K28" s="72"/>
      <c r="L28" s="72"/>
      <c r="M28" s="72"/>
      <c r="N28" s="74"/>
      <c r="O28" s="73"/>
      <c r="P28" s="38">
        <v>4</v>
      </c>
      <c r="Q28" s="50">
        <v>5</v>
      </c>
      <c r="R28" s="50">
        <v>0</v>
      </c>
      <c r="S28" s="50">
        <f>Q28+R28</f>
        <v>5</v>
      </c>
      <c r="T28" s="61">
        <v>517.5</v>
      </c>
      <c r="U28" s="61">
        <v>1175.02</v>
      </c>
      <c r="V28" s="61">
        <v>1132.98</v>
      </c>
      <c r="W28" s="84">
        <v>3500</v>
      </c>
    </row>
    <row r="29" spans="1:23" ht="34.5" customHeight="1">
      <c r="A29" s="27" t="s">
        <v>82</v>
      </c>
      <c r="B29" s="28"/>
      <c r="C29" s="29"/>
      <c r="D29" s="23"/>
      <c r="E29" s="28"/>
      <c r="F29" s="50"/>
      <c r="G29" s="72"/>
      <c r="H29" s="72"/>
      <c r="I29" s="72"/>
      <c r="J29" s="72"/>
      <c r="K29" s="72"/>
      <c r="L29" s="72"/>
      <c r="M29" s="72"/>
      <c r="N29" s="74"/>
      <c r="O29" s="73"/>
      <c r="P29" s="38"/>
      <c r="Q29" s="50"/>
      <c r="R29" s="50"/>
      <c r="S29" s="50"/>
      <c r="T29" s="61"/>
      <c r="U29" s="61"/>
      <c r="V29" s="61"/>
      <c r="W29" s="84"/>
    </row>
    <row r="30" spans="1:23" ht="34.5" customHeight="1">
      <c r="A30" s="27" t="s">
        <v>83</v>
      </c>
      <c r="B30" s="28"/>
      <c r="C30" s="29"/>
      <c r="D30" s="23"/>
      <c r="E30" s="28"/>
      <c r="F30" s="50"/>
      <c r="G30" s="72"/>
      <c r="H30" s="72"/>
      <c r="I30" s="72"/>
      <c r="J30" s="72"/>
      <c r="K30" s="72"/>
      <c r="L30" s="72"/>
      <c r="M30" s="72"/>
      <c r="N30" s="74"/>
      <c r="O30" s="73"/>
      <c r="P30" s="38"/>
      <c r="Q30" s="50"/>
      <c r="R30" s="50"/>
      <c r="S30" s="50"/>
      <c r="T30" s="61"/>
      <c r="U30" s="61"/>
      <c r="V30" s="61"/>
      <c r="W30" s="84"/>
    </row>
    <row r="31" spans="1:23" ht="34.5" customHeight="1">
      <c r="A31" s="27" t="s">
        <v>84</v>
      </c>
      <c r="B31" s="28"/>
      <c r="C31" s="29"/>
      <c r="D31" s="23"/>
      <c r="E31" s="28"/>
      <c r="F31" s="50"/>
      <c r="G31" s="72"/>
      <c r="H31" s="72"/>
      <c r="I31" s="72"/>
      <c r="J31" s="72"/>
      <c r="K31" s="72"/>
      <c r="L31" s="72"/>
      <c r="M31" s="72"/>
      <c r="N31" s="74"/>
      <c r="O31" s="73"/>
      <c r="P31" s="38"/>
      <c r="Q31" s="50"/>
      <c r="R31" s="50"/>
      <c r="S31" s="50"/>
      <c r="T31" s="61"/>
      <c r="U31" s="61"/>
      <c r="V31" s="61"/>
      <c r="W31" s="84"/>
    </row>
    <row r="32" spans="1:23" ht="34.5" customHeight="1">
      <c r="A32" s="27" t="s">
        <v>85</v>
      </c>
      <c r="B32" s="28"/>
      <c r="C32" s="29"/>
      <c r="D32" s="23"/>
      <c r="E32" s="28"/>
      <c r="F32" s="50"/>
      <c r="G32" s="72"/>
      <c r="H32" s="72"/>
      <c r="I32" s="72"/>
      <c r="J32" s="72"/>
      <c r="K32" s="72"/>
      <c r="L32" s="72"/>
      <c r="M32" s="72"/>
      <c r="N32" s="74"/>
      <c r="O32" s="73"/>
      <c r="P32" s="38"/>
      <c r="Q32" s="50"/>
      <c r="R32" s="50"/>
      <c r="S32" s="50"/>
      <c r="T32" s="61"/>
      <c r="U32" s="61"/>
      <c r="V32" s="61"/>
      <c r="W32" s="83"/>
    </row>
    <row r="33" spans="1:23" ht="34.5" customHeight="1">
      <c r="A33" s="27" t="s">
        <v>86</v>
      </c>
      <c r="B33" s="28"/>
      <c r="C33" s="29"/>
      <c r="D33" s="23"/>
      <c r="E33" s="28"/>
      <c r="F33" s="50"/>
      <c r="G33" s="72"/>
      <c r="H33" s="72"/>
      <c r="I33" s="72"/>
      <c r="J33" s="72"/>
      <c r="K33" s="72"/>
      <c r="L33" s="72"/>
      <c r="M33" s="72"/>
      <c r="N33" s="74"/>
      <c r="O33" s="73"/>
      <c r="P33" s="38"/>
      <c r="Q33" s="50"/>
      <c r="R33" s="50"/>
      <c r="S33" s="50"/>
      <c r="T33" s="61"/>
      <c r="U33" s="61"/>
      <c r="V33" s="61"/>
      <c r="W33" s="83"/>
    </row>
    <row r="34" spans="1:23" ht="34.5" customHeight="1">
      <c r="A34" s="27" t="s">
        <v>87</v>
      </c>
      <c r="B34" s="28"/>
      <c r="C34" s="29"/>
      <c r="D34" s="23"/>
      <c r="E34" s="28"/>
      <c r="F34" s="50"/>
      <c r="G34" s="72"/>
      <c r="H34" s="72"/>
      <c r="I34" s="72"/>
      <c r="J34" s="72"/>
      <c r="K34" s="72"/>
      <c r="L34" s="72"/>
      <c r="M34" s="72"/>
      <c r="N34" s="74"/>
      <c r="O34" s="73"/>
      <c r="P34" s="38"/>
      <c r="Q34" s="50"/>
      <c r="R34" s="50"/>
      <c r="S34" s="50"/>
      <c r="T34" s="61"/>
      <c r="U34" s="61"/>
      <c r="V34" s="61"/>
      <c r="W34" s="83"/>
    </row>
    <row r="35" spans="1:23" ht="34.5" customHeight="1">
      <c r="A35" s="27" t="s">
        <v>88</v>
      </c>
      <c r="B35" s="28"/>
      <c r="C35" s="29"/>
      <c r="D35" s="23"/>
      <c r="E35" s="28"/>
      <c r="F35" s="50"/>
      <c r="G35" s="50"/>
      <c r="H35" s="50"/>
      <c r="I35" s="50"/>
      <c r="J35" s="50"/>
      <c r="K35" s="50"/>
      <c r="L35" s="50"/>
      <c r="M35" s="50"/>
      <c r="N35" s="61"/>
      <c r="O35" s="64"/>
      <c r="P35" s="38"/>
      <c r="Q35" s="50"/>
      <c r="R35" s="50"/>
      <c r="S35" s="50"/>
      <c r="T35" s="51"/>
      <c r="U35" s="51"/>
      <c r="V35" s="51"/>
      <c r="W35" s="68"/>
    </row>
    <row r="36" spans="1:23" ht="34.5" customHeight="1">
      <c r="A36" s="27" t="s">
        <v>89</v>
      </c>
      <c r="B36" s="28"/>
      <c r="C36" s="29"/>
      <c r="D36" s="23"/>
      <c r="E36" s="28"/>
      <c r="F36" s="50"/>
      <c r="G36" s="50"/>
      <c r="H36" s="50"/>
      <c r="I36" s="50"/>
      <c r="J36" s="50"/>
      <c r="K36" s="50"/>
      <c r="L36" s="50"/>
      <c r="M36" s="50"/>
      <c r="N36" s="61"/>
      <c r="O36" s="64"/>
      <c r="P36" s="38"/>
      <c r="Q36" s="50"/>
      <c r="R36" s="50"/>
      <c r="S36" s="50"/>
      <c r="T36" s="51"/>
      <c r="U36" s="51"/>
      <c r="V36" s="51"/>
      <c r="W36" s="68"/>
    </row>
    <row r="37" spans="1:23" ht="34.5" customHeight="1" thickBot="1">
      <c r="A37" s="165" t="s">
        <v>66</v>
      </c>
      <c r="B37" s="166"/>
      <c r="C37" s="166"/>
      <c r="D37" s="166"/>
      <c r="E37" s="166"/>
      <c r="F37" s="58"/>
      <c r="G37" s="39">
        <f aca="true" t="shared" si="0" ref="G37:O37">SUM(G6:G36)</f>
        <v>12</v>
      </c>
      <c r="H37" s="39">
        <f t="shared" si="0"/>
        <v>132</v>
      </c>
      <c r="I37" s="39">
        <f t="shared" si="0"/>
        <v>165</v>
      </c>
      <c r="J37" s="39">
        <f t="shared" si="0"/>
        <v>35</v>
      </c>
      <c r="K37" s="39">
        <f t="shared" si="0"/>
        <v>0</v>
      </c>
      <c r="L37" s="39">
        <f t="shared" si="0"/>
        <v>8</v>
      </c>
      <c r="M37" s="39">
        <f t="shared" si="0"/>
        <v>352</v>
      </c>
      <c r="N37" s="42">
        <f t="shared" si="0"/>
        <v>38457.78999999999</v>
      </c>
      <c r="O37" s="47">
        <f t="shared" si="0"/>
        <v>138700</v>
      </c>
      <c r="P37" s="39"/>
      <c r="Q37" s="39">
        <f aca="true" t="shared" si="1" ref="Q37:W37">SUM(Q6:Q36)</f>
        <v>39</v>
      </c>
      <c r="R37" s="39">
        <f t="shared" si="1"/>
        <v>200</v>
      </c>
      <c r="S37" s="39">
        <f t="shared" si="1"/>
        <v>239</v>
      </c>
      <c r="T37" s="42">
        <f t="shared" si="1"/>
        <v>18132.67</v>
      </c>
      <c r="U37" s="42">
        <f t="shared" si="1"/>
        <v>43228.36</v>
      </c>
      <c r="V37" s="42">
        <f t="shared" si="1"/>
        <v>37977.9</v>
      </c>
      <c r="W37" s="46">
        <f t="shared" si="1"/>
        <v>174015</v>
      </c>
    </row>
    <row r="38" spans="2:16" ht="23.25" customHeight="1">
      <c r="B38" s="2">
        <f>COUNTIF(B6:B37,"*")</f>
        <v>23</v>
      </c>
      <c r="F38" s="2">
        <f>COUNTIF(F6:F37,"&gt;0")</f>
        <v>4</v>
      </c>
      <c r="P38" s="2">
        <f>COUNTIF(P6:P37,"&gt;0")+COUNTIF(P6:P37,"*")</f>
        <v>19</v>
      </c>
    </row>
  </sheetData>
  <mergeCells count="26">
    <mergeCell ref="F3:F5"/>
    <mergeCell ref="A3:A5"/>
    <mergeCell ref="B3:B5"/>
    <mergeCell ref="A2:E2"/>
    <mergeCell ref="C3:C5"/>
    <mergeCell ref="D3:D5"/>
    <mergeCell ref="E3:E5"/>
    <mergeCell ref="W3:W5"/>
    <mergeCell ref="P3:P5"/>
    <mergeCell ref="M4:M5"/>
    <mergeCell ref="Q4:Q5"/>
    <mergeCell ref="R4:R5"/>
    <mergeCell ref="H4:L4"/>
    <mergeCell ref="G4:G5"/>
    <mergeCell ref="S4:S5"/>
    <mergeCell ref="V3:V5"/>
    <mergeCell ref="A37:E37"/>
    <mergeCell ref="A1:W1"/>
    <mergeCell ref="F2:O2"/>
    <mergeCell ref="P2:W2"/>
    <mergeCell ref="G3:M3"/>
    <mergeCell ref="N3:N5"/>
    <mergeCell ref="O3:O5"/>
    <mergeCell ref="Q3:S3"/>
    <mergeCell ref="T3:T5"/>
    <mergeCell ref="U3:U5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IV38"/>
  <sheetViews>
    <sheetView workbookViewId="0" topLeftCell="A1">
      <selection activeCell="H10" sqref="H10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2" width="5.375" style="2" customWidth="1"/>
    <col min="13" max="13" width="6.625" style="2" customWidth="1"/>
    <col min="14" max="14" width="12.00390625" style="2" customWidth="1"/>
    <col min="15" max="15" width="10.125" style="4" customWidth="1"/>
    <col min="16" max="16" width="5.125" style="2" customWidth="1"/>
    <col min="17" max="19" width="5.75390625" style="2" customWidth="1"/>
    <col min="20" max="20" width="11.25390625" style="2" bestFit="1" customWidth="1"/>
    <col min="21" max="22" width="11.875" style="2" bestFit="1" customWidth="1"/>
    <col min="23" max="23" width="10.375" style="2" customWidth="1"/>
    <col min="24" max="24" width="6.25390625" style="21" customWidth="1"/>
    <col min="25" max="25" width="9.00390625" style="2" customWidth="1"/>
    <col min="26" max="16384" width="0" style="2" hidden="1" customWidth="1"/>
  </cols>
  <sheetData>
    <row r="1" spans="1:23" ht="42" customHeight="1" thickBot="1">
      <c r="A1" s="144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9"/>
      <c r="P2" s="150" t="s">
        <v>31</v>
      </c>
      <c r="Q2" s="151"/>
      <c r="R2" s="151"/>
      <c r="S2" s="151"/>
      <c r="T2" s="151"/>
      <c r="U2" s="151"/>
      <c r="V2" s="151"/>
      <c r="W2" s="152"/>
    </row>
    <row r="3" spans="1:23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7"/>
      <c r="N3" s="143" t="s">
        <v>38</v>
      </c>
      <c r="O3" s="158" t="s">
        <v>39</v>
      </c>
      <c r="P3" s="159" t="s">
        <v>37</v>
      </c>
      <c r="Q3" s="155" t="s">
        <v>0</v>
      </c>
      <c r="R3" s="156"/>
      <c r="S3" s="157"/>
      <c r="T3" s="143" t="s">
        <v>40</v>
      </c>
      <c r="U3" s="143" t="s">
        <v>41</v>
      </c>
      <c r="V3" s="143" t="s">
        <v>55</v>
      </c>
      <c r="W3" s="160" t="s">
        <v>42</v>
      </c>
    </row>
    <row r="4" spans="1:23" ht="19.5" customHeight="1">
      <c r="A4" s="142"/>
      <c r="B4" s="143"/>
      <c r="C4" s="153"/>
      <c r="D4" s="153"/>
      <c r="E4" s="143"/>
      <c r="F4" s="154"/>
      <c r="G4" s="161" t="s">
        <v>1</v>
      </c>
      <c r="H4" s="162" t="s">
        <v>74</v>
      </c>
      <c r="I4" s="163"/>
      <c r="J4" s="163"/>
      <c r="K4" s="163"/>
      <c r="L4" s="164"/>
      <c r="M4" s="161" t="s">
        <v>3</v>
      </c>
      <c r="N4" s="143"/>
      <c r="O4" s="158"/>
      <c r="P4" s="159"/>
      <c r="Q4" s="161" t="s">
        <v>1</v>
      </c>
      <c r="R4" s="161" t="s">
        <v>4</v>
      </c>
      <c r="S4" s="161" t="s">
        <v>3</v>
      </c>
      <c r="T4" s="143"/>
      <c r="U4" s="143"/>
      <c r="V4" s="143"/>
      <c r="W4" s="160"/>
    </row>
    <row r="5" spans="1:24" s="26" customFormat="1" ht="19.5" customHeight="1">
      <c r="A5" s="142"/>
      <c r="B5" s="143"/>
      <c r="C5" s="153"/>
      <c r="D5" s="153"/>
      <c r="E5" s="143"/>
      <c r="F5" s="154"/>
      <c r="G5" s="161"/>
      <c r="H5" s="24" t="s">
        <v>6</v>
      </c>
      <c r="I5" s="24" t="s">
        <v>7</v>
      </c>
      <c r="J5" s="24" t="s">
        <v>8</v>
      </c>
      <c r="K5" s="24" t="s">
        <v>9</v>
      </c>
      <c r="L5" s="25" t="s">
        <v>10</v>
      </c>
      <c r="M5" s="161"/>
      <c r="N5" s="143"/>
      <c r="O5" s="158"/>
      <c r="P5" s="159"/>
      <c r="Q5" s="161"/>
      <c r="R5" s="161"/>
      <c r="S5" s="161"/>
      <c r="T5" s="143"/>
      <c r="U5" s="143"/>
      <c r="V5" s="143"/>
      <c r="W5" s="160"/>
      <c r="X5" s="36"/>
    </row>
    <row r="6" spans="1:23" ht="34.5" customHeight="1">
      <c r="A6" s="27" t="s">
        <v>205</v>
      </c>
      <c r="B6" s="28" t="s">
        <v>227</v>
      </c>
      <c r="C6" s="29" t="s">
        <v>43</v>
      </c>
      <c r="D6" s="23" t="s">
        <v>245</v>
      </c>
      <c r="E6" s="29" t="s">
        <v>45</v>
      </c>
      <c r="F6" s="50"/>
      <c r="G6" s="50"/>
      <c r="H6" s="50"/>
      <c r="I6" s="50"/>
      <c r="J6" s="50"/>
      <c r="K6" s="50"/>
      <c r="L6" s="50"/>
      <c r="M6" s="50"/>
      <c r="N6" s="72"/>
      <c r="O6" s="73"/>
      <c r="P6" s="88">
        <v>4</v>
      </c>
      <c r="Q6" s="89">
        <v>0</v>
      </c>
      <c r="R6" s="89">
        <v>4</v>
      </c>
      <c r="S6" s="89">
        <f>SUM(Q6:R6)</f>
        <v>4</v>
      </c>
      <c r="T6" s="97">
        <v>498.95</v>
      </c>
      <c r="U6" s="97">
        <v>1114.16</v>
      </c>
      <c r="V6" s="97">
        <v>1020.89</v>
      </c>
      <c r="W6" s="96" t="s">
        <v>267</v>
      </c>
    </row>
    <row r="7" spans="1:23" ht="34.5" customHeight="1">
      <c r="A7" s="27" t="s">
        <v>206</v>
      </c>
      <c r="B7" s="28" t="s">
        <v>228</v>
      </c>
      <c r="C7" s="29" t="s">
        <v>43</v>
      </c>
      <c r="D7" s="23" t="s">
        <v>246</v>
      </c>
      <c r="E7" s="29" t="s">
        <v>44</v>
      </c>
      <c r="F7" s="50"/>
      <c r="G7" s="50"/>
      <c r="H7" s="50"/>
      <c r="I7" s="50"/>
      <c r="J7" s="50"/>
      <c r="K7" s="50"/>
      <c r="L7" s="50"/>
      <c r="M7" s="50"/>
      <c r="N7" s="72"/>
      <c r="O7" s="73"/>
      <c r="P7" s="88">
        <v>4</v>
      </c>
      <c r="Q7" s="89">
        <v>0</v>
      </c>
      <c r="R7" s="89">
        <v>16</v>
      </c>
      <c r="S7" s="89">
        <f>SUM(Q7:R7)</f>
        <v>16</v>
      </c>
      <c r="T7" s="97">
        <v>1325.15</v>
      </c>
      <c r="U7" s="97">
        <v>2810.32</v>
      </c>
      <c r="V7" s="97">
        <v>2667.28</v>
      </c>
      <c r="W7" s="100">
        <v>9500</v>
      </c>
    </row>
    <row r="8" spans="1:23" ht="34.5" customHeight="1">
      <c r="A8" s="27" t="s">
        <v>207</v>
      </c>
      <c r="B8" s="28" t="s">
        <v>76</v>
      </c>
      <c r="C8" s="29" t="s">
        <v>43</v>
      </c>
      <c r="D8" s="23" t="s">
        <v>247</v>
      </c>
      <c r="E8" s="29" t="s">
        <v>44</v>
      </c>
      <c r="F8" s="50"/>
      <c r="G8" s="50"/>
      <c r="H8" s="50"/>
      <c r="I8" s="50"/>
      <c r="J8" s="50"/>
      <c r="K8" s="50"/>
      <c r="L8" s="50"/>
      <c r="M8" s="50"/>
      <c r="N8" s="72"/>
      <c r="O8" s="73"/>
      <c r="P8" s="88">
        <v>4</v>
      </c>
      <c r="Q8" s="89">
        <v>0</v>
      </c>
      <c r="R8" s="89">
        <v>11</v>
      </c>
      <c r="S8" s="89">
        <f>SUM(Q8:R8)</f>
        <v>11</v>
      </c>
      <c r="T8" s="97">
        <v>1079.86</v>
      </c>
      <c r="U8" s="97">
        <v>2109.56</v>
      </c>
      <c r="V8" s="97">
        <v>1827.29</v>
      </c>
      <c r="W8" s="100">
        <v>6000</v>
      </c>
    </row>
    <row r="9" spans="1:23" ht="34.5" customHeight="1">
      <c r="A9" s="27" t="s">
        <v>208</v>
      </c>
      <c r="B9" s="28" t="s">
        <v>76</v>
      </c>
      <c r="C9" s="29" t="s">
        <v>43</v>
      </c>
      <c r="D9" s="23" t="s">
        <v>247</v>
      </c>
      <c r="E9" s="29" t="s">
        <v>44</v>
      </c>
      <c r="F9" s="50"/>
      <c r="G9" s="50"/>
      <c r="H9" s="50"/>
      <c r="I9" s="50"/>
      <c r="J9" s="50"/>
      <c r="K9" s="50"/>
      <c r="L9" s="50"/>
      <c r="M9" s="50"/>
      <c r="N9" s="72"/>
      <c r="O9" s="73"/>
      <c r="P9" s="88">
        <v>4</v>
      </c>
      <c r="Q9" s="89">
        <v>0</v>
      </c>
      <c r="R9" s="89">
        <v>29</v>
      </c>
      <c r="S9" s="89">
        <f>SUM(Q9:R9)</f>
        <v>29</v>
      </c>
      <c r="T9" s="97">
        <v>2289.58</v>
      </c>
      <c r="U9" s="97">
        <v>4757.71</v>
      </c>
      <c r="V9" s="97">
        <v>3934.12</v>
      </c>
      <c r="W9" s="100">
        <v>16000</v>
      </c>
    </row>
    <row r="10" spans="1:23" ht="34.5" customHeight="1">
      <c r="A10" s="27" t="s">
        <v>209</v>
      </c>
      <c r="B10" s="28" t="s">
        <v>67</v>
      </c>
      <c r="C10" s="29" t="s">
        <v>46</v>
      </c>
      <c r="D10" s="23" t="s">
        <v>248</v>
      </c>
      <c r="E10" s="29" t="s">
        <v>45</v>
      </c>
      <c r="F10" s="50"/>
      <c r="G10" s="50"/>
      <c r="H10" s="50"/>
      <c r="I10" s="50"/>
      <c r="J10" s="50"/>
      <c r="K10" s="50"/>
      <c r="L10" s="50"/>
      <c r="M10" s="50"/>
      <c r="N10" s="74"/>
      <c r="O10" s="73"/>
      <c r="P10" s="88">
        <v>5</v>
      </c>
      <c r="Q10" s="89">
        <v>0</v>
      </c>
      <c r="R10" s="89">
        <v>5</v>
      </c>
      <c r="S10" s="54">
        <f>Q10+R10</f>
        <v>5</v>
      </c>
      <c r="T10" s="97">
        <v>470.56</v>
      </c>
      <c r="U10" s="97">
        <v>1180.28</v>
      </c>
      <c r="V10" s="97">
        <v>998.26</v>
      </c>
      <c r="W10" s="100">
        <v>4100</v>
      </c>
    </row>
    <row r="11" spans="1:23" ht="34.5" customHeight="1">
      <c r="A11" s="27" t="s">
        <v>210</v>
      </c>
      <c r="B11" s="28" t="s">
        <v>229</v>
      </c>
      <c r="C11" s="29" t="s">
        <v>46</v>
      </c>
      <c r="D11" s="23" t="s">
        <v>249</v>
      </c>
      <c r="E11" s="29" t="s">
        <v>45</v>
      </c>
      <c r="F11" s="50"/>
      <c r="G11" s="50"/>
      <c r="H11" s="50"/>
      <c r="I11" s="50"/>
      <c r="J11" s="50"/>
      <c r="K11" s="50"/>
      <c r="L11" s="50"/>
      <c r="M11" s="50"/>
      <c r="N11" s="72"/>
      <c r="O11" s="73"/>
      <c r="P11" s="88">
        <v>3</v>
      </c>
      <c r="Q11" s="89">
        <v>0</v>
      </c>
      <c r="R11" s="89">
        <v>10</v>
      </c>
      <c r="S11" s="89">
        <f>SUM(Q11:R11)</f>
        <v>10</v>
      </c>
      <c r="T11" s="97">
        <v>1030.91</v>
      </c>
      <c r="U11" s="97">
        <v>1849.96</v>
      </c>
      <c r="V11" s="97">
        <v>1707.88</v>
      </c>
      <c r="W11" s="100">
        <v>8000</v>
      </c>
    </row>
    <row r="12" spans="1:23" ht="34.5" customHeight="1">
      <c r="A12" s="27" t="s">
        <v>211</v>
      </c>
      <c r="B12" s="28" t="s">
        <v>230</v>
      </c>
      <c r="C12" s="29" t="s">
        <v>46</v>
      </c>
      <c r="D12" s="23" t="s">
        <v>250</v>
      </c>
      <c r="E12" s="29" t="s">
        <v>45</v>
      </c>
      <c r="F12" s="50"/>
      <c r="G12" s="50"/>
      <c r="H12" s="50"/>
      <c r="I12" s="50"/>
      <c r="J12" s="50"/>
      <c r="K12" s="50"/>
      <c r="L12" s="50"/>
      <c r="M12" s="50"/>
      <c r="N12" s="72"/>
      <c r="O12" s="73"/>
      <c r="P12" s="88">
        <v>4</v>
      </c>
      <c r="Q12" s="89">
        <v>0</v>
      </c>
      <c r="R12" s="89">
        <v>2</v>
      </c>
      <c r="S12" s="89">
        <f>SUM(Q12:R12)</f>
        <v>2</v>
      </c>
      <c r="T12" s="97">
        <v>255.73</v>
      </c>
      <c r="U12" s="97">
        <v>512.9</v>
      </c>
      <c r="V12" s="97">
        <v>455.12</v>
      </c>
      <c r="W12" s="100">
        <v>1900</v>
      </c>
    </row>
    <row r="13" spans="1:23" ht="34.5" customHeight="1">
      <c r="A13" s="27" t="s">
        <v>212</v>
      </c>
      <c r="B13" s="28" t="s">
        <v>230</v>
      </c>
      <c r="C13" s="29" t="s">
        <v>46</v>
      </c>
      <c r="D13" s="23" t="s">
        <v>251</v>
      </c>
      <c r="E13" s="29" t="s">
        <v>44</v>
      </c>
      <c r="F13" s="50"/>
      <c r="G13" s="50"/>
      <c r="H13" s="50"/>
      <c r="I13" s="50"/>
      <c r="J13" s="50"/>
      <c r="K13" s="50"/>
      <c r="L13" s="50"/>
      <c r="M13" s="50"/>
      <c r="N13" s="72"/>
      <c r="O13" s="73"/>
      <c r="P13" s="88">
        <v>4</v>
      </c>
      <c r="Q13" s="89">
        <v>0</v>
      </c>
      <c r="R13" s="89">
        <v>4</v>
      </c>
      <c r="S13" s="89">
        <f>SUM(Q13:R13)</f>
        <v>4</v>
      </c>
      <c r="T13" s="97">
        <v>484.4</v>
      </c>
      <c r="U13" s="97">
        <v>944.66</v>
      </c>
      <c r="V13" s="97">
        <v>844.08</v>
      </c>
      <c r="W13" s="100">
        <v>3700</v>
      </c>
    </row>
    <row r="14" spans="1:23" ht="34.5" customHeight="1">
      <c r="A14" s="27" t="s">
        <v>213</v>
      </c>
      <c r="B14" s="28" t="s">
        <v>230</v>
      </c>
      <c r="C14" s="29" t="s">
        <v>46</v>
      </c>
      <c r="D14" s="23" t="s">
        <v>251</v>
      </c>
      <c r="E14" s="29" t="s">
        <v>44</v>
      </c>
      <c r="F14" s="50"/>
      <c r="G14" s="50"/>
      <c r="H14" s="50"/>
      <c r="I14" s="50"/>
      <c r="J14" s="50"/>
      <c r="K14" s="50"/>
      <c r="L14" s="50"/>
      <c r="M14" s="50"/>
      <c r="N14" s="76"/>
      <c r="O14" s="77"/>
      <c r="P14" s="90">
        <v>4</v>
      </c>
      <c r="Q14" s="89">
        <v>0</v>
      </c>
      <c r="R14" s="91">
        <v>6</v>
      </c>
      <c r="S14" s="91">
        <f>Q14+R14</f>
        <v>6</v>
      </c>
      <c r="T14" s="98">
        <v>566</v>
      </c>
      <c r="U14" s="98">
        <v>1346.36</v>
      </c>
      <c r="V14" s="98">
        <v>1174.82</v>
      </c>
      <c r="W14" s="100">
        <v>4800</v>
      </c>
    </row>
    <row r="15" spans="1:256" s="71" customFormat="1" ht="34.5" customHeight="1">
      <c r="A15" s="27" t="s">
        <v>214</v>
      </c>
      <c r="B15" s="28" t="s">
        <v>231</v>
      </c>
      <c r="C15" s="29" t="s">
        <v>46</v>
      </c>
      <c r="D15" s="23" t="s">
        <v>252</v>
      </c>
      <c r="E15" s="28" t="s">
        <v>242</v>
      </c>
      <c r="F15" s="50"/>
      <c r="G15" s="50"/>
      <c r="H15" s="50"/>
      <c r="I15" s="50"/>
      <c r="J15" s="50"/>
      <c r="K15" s="50"/>
      <c r="L15" s="50"/>
      <c r="M15" s="50"/>
      <c r="N15" s="78"/>
      <c r="O15" s="79"/>
      <c r="P15" s="92">
        <v>5</v>
      </c>
      <c r="Q15" s="54">
        <v>16</v>
      </c>
      <c r="R15" s="54">
        <v>12</v>
      </c>
      <c r="S15" s="93">
        <f>Q15+R15</f>
        <v>28</v>
      </c>
      <c r="T15" s="99">
        <v>2253.33</v>
      </c>
      <c r="U15" s="99">
        <v>5433.75</v>
      </c>
      <c r="V15" s="99">
        <v>4852.46</v>
      </c>
      <c r="W15" s="100">
        <v>18000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3" ht="34.5" customHeight="1">
      <c r="A16" s="27" t="s">
        <v>215</v>
      </c>
      <c r="B16" s="28" t="s">
        <v>232</v>
      </c>
      <c r="C16" s="29" t="s">
        <v>46</v>
      </c>
      <c r="D16" s="23" t="s">
        <v>253</v>
      </c>
      <c r="E16" s="29" t="s">
        <v>44</v>
      </c>
      <c r="F16" s="50"/>
      <c r="G16" s="50"/>
      <c r="H16" s="50"/>
      <c r="I16" s="50"/>
      <c r="J16" s="50"/>
      <c r="K16" s="50"/>
      <c r="L16" s="50"/>
      <c r="M16" s="50"/>
      <c r="N16" s="74"/>
      <c r="O16" s="73"/>
      <c r="P16" s="88">
        <v>4</v>
      </c>
      <c r="Q16" s="89">
        <v>0</v>
      </c>
      <c r="R16" s="89">
        <v>8</v>
      </c>
      <c r="S16" s="93">
        <f>Q16+R16</f>
        <v>8</v>
      </c>
      <c r="T16" s="99">
        <v>745.01</v>
      </c>
      <c r="U16" s="97">
        <v>1671.69</v>
      </c>
      <c r="V16" s="97">
        <v>1446.69</v>
      </c>
      <c r="W16" s="100">
        <v>6600</v>
      </c>
    </row>
    <row r="17" spans="1:23" ht="34.5" customHeight="1">
      <c r="A17" s="27" t="s">
        <v>216</v>
      </c>
      <c r="B17" s="28" t="s">
        <v>233</v>
      </c>
      <c r="C17" s="29" t="s">
        <v>46</v>
      </c>
      <c r="D17" s="23" t="s">
        <v>254</v>
      </c>
      <c r="E17" s="29" t="s">
        <v>56</v>
      </c>
      <c r="F17" s="50"/>
      <c r="G17" s="50"/>
      <c r="H17" s="50"/>
      <c r="I17" s="50"/>
      <c r="J17" s="50"/>
      <c r="K17" s="50"/>
      <c r="L17" s="50"/>
      <c r="M17" s="50"/>
      <c r="N17" s="72"/>
      <c r="O17" s="73"/>
      <c r="P17" s="88">
        <v>4</v>
      </c>
      <c r="Q17" s="89">
        <v>0</v>
      </c>
      <c r="R17" s="89">
        <v>3</v>
      </c>
      <c r="S17" s="54">
        <f aca="true" t="shared" si="0" ref="S17:S22">SUM(Q17:R17)</f>
        <v>3</v>
      </c>
      <c r="T17" s="97">
        <v>334.33</v>
      </c>
      <c r="U17" s="97">
        <v>726.46</v>
      </c>
      <c r="V17" s="97">
        <v>638.82</v>
      </c>
      <c r="W17" s="100">
        <v>3200</v>
      </c>
    </row>
    <row r="18" spans="1:23" ht="34.5" customHeight="1">
      <c r="A18" s="27" t="s">
        <v>217</v>
      </c>
      <c r="B18" s="28" t="s">
        <v>233</v>
      </c>
      <c r="C18" s="29" t="s">
        <v>46</v>
      </c>
      <c r="D18" s="23" t="s">
        <v>254</v>
      </c>
      <c r="E18" s="29" t="s">
        <v>45</v>
      </c>
      <c r="F18" s="50"/>
      <c r="G18" s="50"/>
      <c r="H18" s="50"/>
      <c r="I18" s="50"/>
      <c r="J18" s="50"/>
      <c r="K18" s="50"/>
      <c r="L18" s="50"/>
      <c r="M18" s="50"/>
      <c r="N18" s="72"/>
      <c r="O18" s="73"/>
      <c r="P18" s="88">
        <v>4</v>
      </c>
      <c r="Q18" s="89">
        <v>0</v>
      </c>
      <c r="R18" s="89">
        <v>2</v>
      </c>
      <c r="S18" s="89">
        <f t="shared" si="0"/>
        <v>2</v>
      </c>
      <c r="T18" s="97">
        <v>295.25</v>
      </c>
      <c r="U18" s="97">
        <v>555.86</v>
      </c>
      <c r="V18" s="97">
        <v>499.42</v>
      </c>
      <c r="W18" s="100">
        <v>2600</v>
      </c>
    </row>
    <row r="19" spans="1:23" ht="34.5" customHeight="1">
      <c r="A19" s="27" t="s">
        <v>218</v>
      </c>
      <c r="B19" s="28" t="s">
        <v>234</v>
      </c>
      <c r="C19" s="29" t="s">
        <v>46</v>
      </c>
      <c r="D19" s="23" t="s">
        <v>254</v>
      </c>
      <c r="E19" s="29" t="s">
        <v>45</v>
      </c>
      <c r="F19" s="50"/>
      <c r="G19" s="50"/>
      <c r="H19" s="50"/>
      <c r="I19" s="50"/>
      <c r="J19" s="50"/>
      <c r="K19" s="50"/>
      <c r="L19" s="50"/>
      <c r="M19" s="50"/>
      <c r="N19" s="72"/>
      <c r="O19" s="73"/>
      <c r="P19" s="88">
        <v>5</v>
      </c>
      <c r="Q19" s="89">
        <v>4</v>
      </c>
      <c r="R19" s="89">
        <v>2</v>
      </c>
      <c r="S19" s="89">
        <f t="shared" si="0"/>
        <v>6</v>
      </c>
      <c r="T19" s="97">
        <v>613.13</v>
      </c>
      <c r="U19" s="97">
        <v>1706.01</v>
      </c>
      <c r="V19" s="97">
        <v>1569.5</v>
      </c>
      <c r="W19" s="100">
        <v>4600</v>
      </c>
    </row>
    <row r="20" spans="1:23" ht="34.5" customHeight="1">
      <c r="A20" s="27" t="s">
        <v>219</v>
      </c>
      <c r="B20" s="28" t="s">
        <v>235</v>
      </c>
      <c r="C20" s="29" t="s">
        <v>46</v>
      </c>
      <c r="D20" s="23" t="s">
        <v>255</v>
      </c>
      <c r="E20" s="29" t="s">
        <v>44</v>
      </c>
      <c r="F20" s="50"/>
      <c r="G20" s="50"/>
      <c r="H20" s="50"/>
      <c r="I20" s="50"/>
      <c r="J20" s="50"/>
      <c r="K20" s="50"/>
      <c r="L20" s="50"/>
      <c r="M20" s="50"/>
      <c r="N20" s="72"/>
      <c r="O20" s="73"/>
      <c r="P20" s="88">
        <v>4</v>
      </c>
      <c r="Q20" s="89">
        <v>0</v>
      </c>
      <c r="R20" s="89">
        <v>4</v>
      </c>
      <c r="S20" s="89">
        <f t="shared" si="0"/>
        <v>4</v>
      </c>
      <c r="T20" s="97">
        <v>683.59</v>
      </c>
      <c r="U20" s="97">
        <v>1257.5</v>
      </c>
      <c r="V20" s="97">
        <v>1156.98</v>
      </c>
      <c r="W20" s="100">
        <v>5000</v>
      </c>
    </row>
    <row r="21" spans="1:23" ht="34.5" customHeight="1">
      <c r="A21" s="27" t="s">
        <v>220</v>
      </c>
      <c r="B21" s="28" t="s">
        <v>236</v>
      </c>
      <c r="C21" s="29" t="s">
        <v>47</v>
      </c>
      <c r="D21" s="23" t="s">
        <v>263</v>
      </c>
      <c r="E21" s="29" t="s">
        <v>44</v>
      </c>
      <c r="F21" s="50"/>
      <c r="G21" s="50"/>
      <c r="H21" s="50"/>
      <c r="I21" s="50"/>
      <c r="J21" s="50"/>
      <c r="K21" s="50"/>
      <c r="L21" s="50"/>
      <c r="M21" s="50"/>
      <c r="N21" s="94"/>
      <c r="O21" s="95"/>
      <c r="P21" s="88">
        <v>4</v>
      </c>
      <c r="Q21" s="89">
        <v>0</v>
      </c>
      <c r="R21" s="89">
        <v>26</v>
      </c>
      <c r="S21" s="54">
        <f t="shared" si="0"/>
        <v>26</v>
      </c>
      <c r="T21" s="97">
        <v>1800</v>
      </c>
      <c r="U21" s="97">
        <v>4524.6</v>
      </c>
      <c r="V21" s="97">
        <v>4022.88</v>
      </c>
      <c r="W21" s="100">
        <v>18200</v>
      </c>
    </row>
    <row r="22" spans="1:23" ht="34.5" customHeight="1">
      <c r="A22" s="27" t="s">
        <v>221</v>
      </c>
      <c r="B22" s="28" t="s">
        <v>78</v>
      </c>
      <c r="C22" s="29" t="s">
        <v>47</v>
      </c>
      <c r="D22" s="23" t="s">
        <v>264</v>
      </c>
      <c r="E22" s="28" t="s">
        <v>244</v>
      </c>
      <c r="F22" s="50"/>
      <c r="G22" s="50"/>
      <c r="H22" s="50"/>
      <c r="I22" s="50"/>
      <c r="J22" s="50"/>
      <c r="K22" s="50"/>
      <c r="L22" s="50"/>
      <c r="M22" s="50"/>
      <c r="N22" s="94"/>
      <c r="O22" s="95"/>
      <c r="P22" s="88">
        <v>4</v>
      </c>
      <c r="Q22" s="89">
        <v>0</v>
      </c>
      <c r="R22" s="89">
        <v>48</v>
      </c>
      <c r="S22" s="89">
        <f t="shared" si="0"/>
        <v>48</v>
      </c>
      <c r="T22" s="97">
        <v>3397</v>
      </c>
      <c r="U22" s="97">
        <v>6652.52</v>
      </c>
      <c r="V22" s="97">
        <v>6073.68</v>
      </c>
      <c r="W22" s="100">
        <v>28170</v>
      </c>
    </row>
    <row r="23" spans="1:23" ht="34.5" customHeight="1">
      <c r="A23" s="27" t="s">
        <v>222</v>
      </c>
      <c r="B23" s="28" t="s">
        <v>78</v>
      </c>
      <c r="C23" s="29" t="s">
        <v>47</v>
      </c>
      <c r="D23" s="23" t="s">
        <v>264</v>
      </c>
      <c r="E23" s="29" t="s">
        <v>48</v>
      </c>
      <c r="F23" s="50"/>
      <c r="G23" s="50"/>
      <c r="H23" s="50"/>
      <c r="I23" s="50"/>
      <c r="J23" s="50"/>
      <c r="K23" s="50"/>
      <c r="L23" s="50"/>
      <c r="M23" s="50"/>
      <c r="N23" s="94"/>
      <c r="O23" s="95"/>
      <c r="P23" s="88">
        <v>4</v>
      </c>
      <c r="Q23" s="89">
        <v>5</v>
      </c>
      <c r="R23" s="89">
        <v>0</v>
      </c>
      <c r="S23" s="54">
        <f>Q23+R23</f>
        <v>5</v>
      </c>
      <c r="T23" s="97">
        <v>422</v>
      </c>
      <c r="U23" s="97">
        <v>1262.38</v>
      </c>
      <c r="V23" s="97">
        <v>1137.5</v>
      </c>
      <c r="W23" s="100">
        <v>6004</v>
      </c>
    </row>
    <row r="24" spans="1:23" ht="34.5" customHeight="1">
      <c r="A24" s="27" t="s">
        <v>223</v>
      </c>
      <c r="B24" s="28" t="s">
        <v>237</v>
      </c>
      <c r="C24" s="29" t="s">
        <v>47</v>
      </c>
      <c r="D24" s="23" t="s">
        <v>265</v>
      </c>
      <c r="E24" s="29" t="s">
        <v>56</v>
      </c>
      <c r="F24" s="50"/>
      <c r="G24" s="50"/>
      <c r="H24" s="50"/>
      <c r="I24" s="50"/>
      <c r="J24" s="50"/>
      <c r="K24" s="50"/>
      <c r="L24" s="50"/>
      <c r="M24" s="50"/>
      <c r="N24" s="94"/>
      <c r="O24" s="95"/>
      <c r="P24" s="88">
        <v>5</v>
      </c>
      <c r="Q24" s="89">
        <v>6</v>
      </c>
      <c r="R24" s="89">
        <v>16</v>
      </c>
      <c r="S24" s="54">
        <f>Q24+R24</f>
        <v>22</v>
      </c>
      <c r="T24" s="97">
        <v>1792.69</v>
      </c>
      <c r="U24" s="97">
        <v>4424.44</v>
      </c>
      <c r="V24" s="97">
        <v>3877.48</v>
      </c>
      <c r="W24" s="100">
        <v>13800</v>
      </c>
    </row>
    <row r="25" spans="1:23" ht="34.5" customHeight="1">
      <c r="A25" s="27" t="s">
        <v>224</v>
      </c>
      <c r="B25" s="28" t="s">
        <v>238</v>
      </c>
      <c r="C25" s="29" t="s">
        <v>51</v>
      </c>
      <c r="D25" s="23" t="s">
        <v>256</v>
      </c>
      <c r="E25" s="29" t="s">
        <v>45</v>
      </c>
      <c r="F25" s="50"/>
      <c r="G25" s="50"/>
      <c r="H25" s="50"/>
      <c r="I25" s="50"/>
      <c r="J25" s="50"/>
      <c r="K25" s="50"/>
      <c r="L25" s="50"/>
      <c r="M25" s="50"/>
      <c r="N25" s="94"/>
      <c r="O25" s="95"/>
      <c r="P25" s="88">
        <v>4</v>
      </c>
      <c r="Q25" s="89">
        <v>0</v>
      </c>
      <c r="R25" s="89">
        <v>4</v>
      </c>
      <c r="S25" s="54">
        <f>Q25+R25</f>
        <v>4</v>
      </c>
      <c r="T25" s="97">
        <v>312.1</v>
      </c>
      <c r="U25" s="97">
        <v>643.2</v>
      </c>
      <c r="V25" s="97">
        <v>614.4</v>
      </c>
      <c r="W25" s="100">
        <v>3000</v>
      </c>
    </row>
    <row r="26" spans="1:23" ht="34.5" customHeight="1">
      <c r="A26" s="27" t="s">
        <v>225</v>
      </c>
      <c r="B26" s="28" t="s">
        <v>70</v>
      </c>
      <c r="C26" s="29" t="s">
        <v>51</v>
      </c>
      <c r="D26" s="23" t="s">
        <v>266</v>
      </c>
      <c r="E26" s="29" t="s">
        <v>48</v>
      </c>
      <c r="F26" s="54">
        <v>14</v>
      </c>
      <c r="G26" s="54">
        <v>4</v>
      </c>
      <c r="H26" s="54">
        <v>0</v>
      </c>
      <c r="I26" s="54">
        <v>85</v>
      </c>
      <c r="J26" s="54">
        <v>33</v>
      </c>
      <c r="K26" s="54">
        <v>0</v>
      </c>
      <c r="L26" s="54">
        <v>0</v>
      </c>
      <c r="M26" s="54">
        <f>SUM(G26:L26)</f>
        <v>122</v>
      </c>
      <c r="N26" s="97">
        <v>18680.15</v>
      </c>
      <c r="O26" s="102">
        <v>66500</v>
      </c>
      <c r="P26" s="88"/>
      <c r="Q26" s="89"/>
      <c r="R26" s="89"/>
      <c r="S26" s="89"/>
      <c r="T26" s="97"/>
      <c r="U26" s="97"/>
      <c r="V26" s="97"/>
      <c r="W26" s="100"/>
    </row>
    <row r="27" spans="1:23" ht="34.5" customHeight="1">
      <c r="A27" s="27" t="s">
        <v>226</v>
      </c>
      <c r="B27" s="28" t="s">
        <v>239</v>
      </c>
      <c r="C27" s="29" t="s">
        <v>51</v>
      </c>
      <c r="D27" s="23" t="s">
        <v>257</v>
      </c>
      <c r="E27" s="28" t="s">
        <v>243</v>
      </c>
      <c r="F27" s="50"/>
      <c r="G27" s="50"/>
      <c r="H27" s="50"/>
      <c r="I27" s="50"/>
      <c r="J27" s="50"/>
      <c r="K27" s="50"/>
      <c r="L27" s="50"/>
      <c r="M27" s="50"/>
      <c r="N27" s="94"/>
      <c r="O27" s="95"/>
      <c r="P27" s="88">
        <v>4</v>
      </c>
      <c r="Q27" s="89">
        <v>0</v>
      </c>
      <c r="R27" s="89">
        <v>7</v>
      </c>
      <c r="S27" s="54">
        <f aca="true" t="shared" si="1" ref="S27:S33">Q27+R27</f>
        <v>7</v>
      </c>
      <c r="T27" s="97">
        <v>888</v>
      </c>
      <c r="U27" s="97">
        <v>1675.68</v>
      </c>
      <c r="V27" s="97">
        <v>1457.05</v>
      </c>
      <c r="W27" s="100">
        <v>6300</v>
      </c>
    </row>
    <row r="28" spans="1:23" ht="34.5" customHeight="1">
      <c r="A28" s="27" t="s">
        <v>77</v>
      </c>
      <c r="B28" s="28" t="s">
        <v>239</v>
      </c>
      <c r="C28" s="29" t="s">
        <v>51</v>
      </c>
      <c r="D28" s="23" t="s">
        <v>257</v>
      </c>
      <c r="E28" s="29" t="s">
        <v>44</v>
      </c>
      <c r="F28" s="50"/>
      <c r="G28" s="50"/>
      <c r="H28" s="50"/>
      <c r="I28" s="50"/>
      <c r="J28" s="50"/>
      <c r="K28" s="50"/>
      <c r="L28" s="50"/>
      <c r="M28" s="50"/>
      <c r="N28" s="94"/>
      <c r="O28" s="95"/>
      <c r="P28" s="88">
        <v>4</v>
      </c>
      <c r="Q28" s="89">
        <v>0</v>
      </c>
      <c r="R28" s="89">
        <v>12</v>
      </c>
      <c r="S28" s="54">
        <f t="shared" si="1"/>
        <v>12</v>
      </c>
      <c r="T28" s="97">
        <v>1010</v>
      </c>
      <c r="U28" s="97">
        <v>2257.6</v>
      </c>
      <c r="V28" s="97">
        <v>1881.64</v>
      </c>
      <c r="W28" s="100">
        <v>9000</v>
      </c>
    </row>
    <row r="29" spans="1:23" ht="34.5" customHeight="1">
      <c r="A29" s="27" t="s">
        <v>82</v>
      </c>
      <c r="B29" s="28" t="s">
        <v>58</v>
      </c>
      <c r="C29" s="29" t="s">
        <v>52</v>
      </c>
      <c r="D29" s="23" t="s">
        <v>258</v>
      </c>
      <c r="E29" s="29" t="s">
        <v>45</v>
      </c>
      <c r="F29" s="50"/>
      <c r="G29" s="50"/>
      <c r="H29" s="50"/>
      <c r="I29" s="50"/>
      <c r="J29" s="50"/>
      <c r="K29" s="50"/>
      <c r="L29" s="50"/>
      <c r="M29" s="50"/>
      <c r="N29" s="94"/>
      <c r="O29" s="95"/>
      <c r="P29" s="88">
        <v>5</v>
      </c>
      <c r="Q29" s="89">
        <v>0</v>
      </c>
      <c r="R29" s="89">
        <v>1</v>
      </c>
      <c r="S29" s="54">
        <f t="shared" si="1"/>
        <v>1</v>
      </c>
      <c r="T29" s="97">
        <v>96.64</v>
      </c>
      <c r="U29" s="97">
        <v>268.13</v>
      </c>
      <c r="V29" s="97">
        <v>258.85</v>
      </c>
      <c r="W29" s="100">
        <v>1300</v>
      </c>
    </row>
    <row r="30" spans="1:23" ht="34.5" customHeight="1">
      <c r="A30" s="27" t="s">
        <v>83</v>
      </c>
      <c r="B30" s="28" t="s">
        <v>65</v>
      </c>
      <c r="C30" s="29" t="s">
        <v>53</v>
      </c>
      <c r="D30" s="23" t="s">
        <v>259</v>
      </c>
      <c r="E30" s="29" t="s">
        <v>45</v>
      </c>
      <c r="F30" s="50"/>
      <c r="G30" s="50"/>
      <c r="H30" s="50"/>
      <c r="I30" s="50"/>
      <c r="J30" s="50"/>
      <c r="K30" s="50"/>
      <c r="L30" s="50"/>
      <c r="M30" s="50"/>
      <c r="N30" s="94"/>
      <c r="O30" s="95"/>
      <c r="P30" s="88">
        <v>5</v>
      </c>
      <c r="Q30" s="89">
        <v>0</v>
      </c>
      <c r="R30" s="89">
        <v>14</v>
      </c>
      <c r="S30" s="54">
        <f t="shared" si="1"/>
        <v>14</v>
      </c>
      <c r="T30" s="97">
        <v>1087.39</v>
      </c>
      <c r="U30" s="97">
        <v>2716.33</v>
      </c>
      <c r="V30" s="97">
        <v>2591.59</v>
      </c>
      <c r="W30" s="100">
        <v>13000</v>
      </c>
    </row>
    <row r="31" spans="1:23" ht="34.5" customHeight="1">
      <c r="A31" s="27" t="s">
        <v>84</v>
      </c>
      <c r="B31" s="28" t="s">
        <v>49</v>
      </c>
      <c r="C31" s="29" t="s">
        <v>53</v>
      </c>
      <c r="D31" s="23" t="s">
        <v>260</v>
      </c>
      <c r="E31" s="29" t="s">
        <v>44</v>
      </c>
      <c r="F31" s="50"/>
      <c r="G31" s="50"/>
      <c r="H31" s="50"/>
      <c r="I31" s="50"/>
      <c r="J31" s="50"/>
      <c r="K31" s="50"/>
      <c r="L31" s="50"/>
      <c r="M31" s="50"/>
      <c r="N31" s="94"/>
      <c r="O31" s="95"/>
      <c r="P31" s="88">
        <v>5</v>
      </c>
      <c r="Q31" s="89">
        <v>8</v>
      </c>
      <c r="R31" s="89">
        <v>0</v>
      </c>
      <c r="S31" s="54">
        <f t="shared" si="1"/>
        <v>8</v>
      </c>
      <c r="T31" s="97">
        <v>657</v>
      </c>
      <c r="U31" s="97">
        <v>1762</v>
      </c>
      <c r="V31" s="97">
        <v>1545.7</v>
      </c>
      <c r="W31" s="100">
        <v>8500</v>
      </c>
    </row>
    <row r="32" spans="1:23" ht="34.5" customHeight="1">
      <c r="A32" s="27" t="s">
        <v>85</v>
      </c>
      <c r="B32" s="28" t="s">
        <v>240</v>
      </c>
      <c r="C32" s="29" t="s">
        <v>54</v>
      </c>
      <c r="D32" s="23" t="s">
        <v>261</v>
      </c>
      <c r="E32" s="29" t="s">
        <v>44</v>
      </c>
      <c r="F32" s="50"/>
      <c r="G32" s="50"/>
      <c r="H32" s="50"/>
      <c r="I32" s="50"/>
      <c r="J32" s="50"/>
      <c r="K32" s="50"/>
      <c r="L32" s="50"/>
      <c r="M32" s="50"/>
      <c r="N32" s="94"/>
      <c r="O32" s="95"/>
      <c r="P32" s="88">
        <v>4</v>
      </c>
      <c r="Q32" s="89">
        <v>2</v>
      </c>
      <c r="R32" s="89">
        <v>0</v>
      </c>
      <c r="S32" s="54">
        <f t="shared" si="1"/>
        <v>2</v>
      </c>
      <c r="T32" s="97">
        <v>279.41</v>
      </c>
      <c r="U32" s="97">
        <v>626.96</v>
      </c>
      <c r="V32" s="97">
        <v>583.76</v>
      </c>
      <c r="W32" s="100">
        <v>850</v>
      </c>
    </row>
    <row r="33" spans="1:23" ht="34.5" customHeight="1">
      <c r="A33" s="27" t="s">
        <v>86</v>
      </c>
      <c r="B33" s="28" t="s">
        <v>241</v>
      </c>
      <c r="C33" s="29" t="s">
        <v>54</v>
      </c>
      <c r="D33" s="23" t="s">
        <v>262</v>
      </c>
      <c r="E33" s="29" t="s">
        <v>44</v>
      </c>
      <c r="F33" s="50"/>
      <c r="G33" s="50"/>
      <c r="H33" s="50"/>
      <c r="I33" s="50"/>
      <c r="J33" s="50"/>
      <c r="K33" s="50"/>
      <c r="L33" s="50"/>
      <c r="M33" s="50"/>
      <c r="N33" s="94"/>
      <c r="O33" s="95"/>
      <c r="P33" s="88">
        <v>4</v>
      </c>
      <c r="Q33" s="89">
        <v>0</v>
      </c>
      <c r="R33" s="89">
        <v>14</v>
      </c>
      <c r="S33" s="54">
        <f t="shared" si="1"/>
        <v>14</v>
      </c>
      <c r="T33" s="97">
        <v>1450</v>
      </c>
      <c r="U33" s="97">
        <v>2252.86</v>
      </c>
      <c r="V33" s="97">
        <v>1999.02</v>
      </c>
      <c r="W33" s="100">
        <v>6300</v>
      </c>
    </row>
    <row r="34" spans="1:23" ht="34.5" customHeight="1">
      <c r="A34" s="27" t="s">
        <v>87</v>
      </c>
      <c r="B34" s="28"/>
      <c r="C34" s="29"/>
      <c r="D34" s="23"/>
      <c r="E34" s="29"/>
      <c r="F34" s="50"/>
      <c r="G34" s="50"/>
      <c r="H34" s="50"/>
      <c r="I34" s="50"/>
      <c r="J34" s="50"/>
      <c r="K34" s="50"/>
      <c r="L34" s="50"/>
      <c r="M34" s="50"/>
      <c r="N34" s="74"/>
      <c r="O34" s="73"/>
      <c r="P34" s="38"/>
      <c r="Q34" s="50"/>
      <c r="R34" s="50"/>
      <c r="S34" s="50"/>
      <c r="T34" s="61"/>
      <c r="U34" s="61"/>
      <c r="V34" s="61"/>
      <c r="W34" s="84"/>
    </row>
    <row r="35" spans="1:23" ht="34.5" customHeight="1">
      <c r="A35" s="27" t="s">
        <v>88</v>
      </c>
      <c r="B35" s="28"/>
      <c r="C35" s="29"/>
      <c r="D35" s="23"/>
      <c r="E35" s="28"/>
      <c r="F35" s="50"/>
      <c r="G35" s="50"/>
      <c r="H35" s="50"/>
      <c r="I35" s="50"/>
      <c r="J35" s="50"/>
      <c r="K35" s="50"/>
      <c r="L35" s="50"/>
      <c r="M35" s="50"/>
      <c r="N35" s="61"/>
      <c r="O35" s="64"/>
      <c r="P35" s="38"/>
      <c r="Q35" s="50"/>
      <c r="R35" s="50"/>
      <c r="S35" s="50"/>
      <c r="T35" s="51"/>
      <c r="U35" s="51"/>
      <c r="V35" s="51"/>
      <c r="W35" s="101"/>
    </row>
    <row r="36" spans="1:23" ht="34.5" customHeight="1">
      <c r="A36" s="27" t="s">
        <v>89</v>
      </c>
      <c r="B36" s="28"/>
      <c r="C36" s="29"/>
      <c r="D36" s="23"/>
      <c r="E36" s="28"/>
      <c r="F36" s="50"/>
      <c r="G36" s="50"/>
      <c r="H36" s="50"/>
      <c r="I36" s="50"/>
      <c r="J36" s="50"/>
      <c r="K36" s="50"/>
      <c r="L36" s="50"/>
      <c r="M36" s="50"/>
      <c r="N36" s="61"/>
      <c r="O36" s="64"/>
      <c r="P36" s="38"/>
      <c r="Q36" s="50"/>
      <c r="R36" s="50"/>
      <c r="S36" s="50"/>
      <c r="T36" s="51"/>
      <c r="U36" s="51"/>
      <c r="V36" s="51"/>
      <c r="W36" s="68"/>
    </row>
    <row r="37" spans="1:23" ht="34.5" customHeight="1" thickBot="1">
      <c r="A37" s="165" t="s">
        <v>204</v>
      </c>
      <c r="B37" s="166"/>
      <c r="C37" s="166"/>
      <c r="D37" s="166"/>
      <c r="E37" s="166"/>
      <c r="F37" s="58"/>
      <c r="G37" s="39">
        <f aca="true" t="shared" si="2" ref="G37:O37">SUM(G6:G36)</f>
        <v>4</v>
      </c>
      <c r="H37" s="39">
        <f t="shared" si="2"/>
        <v>0</v>
      </c>
      <c r="I37" s="39">
        <f t="shared" si="2"/>
        <v>85</v>
      </c>
      <c r="J37" s="39">
        <f t="shared" si="2"/>
        <v>33</v>
      </c>
      <c r="K37" s="39">
        <f t="shared" si="2"/>
        <v>0</v>
      </c>
      <c r="L37" s="39">
        <f t="shared" si="2"/>
        <v>0</v>
      </c>
      <c r="M37" s="39">
        <f t="shared" si="2"/>
        <v>122</v>
      </c>
      <c r="N37" s="42">
        <f t="shared" si="2"/>
        <v>18680.15</v>
      </c>
      <c r="O37" s="47">
        <f t="shared" si="2"/>
        <v>66500</v>
      </c>
      <c r="P37" s="39"/>
      <c r="Q37" s="39">
        <f aca="true" t="shared" si="3" ref="Q37:W37">SUM(Q6:Q36)</f>
        <v>41</v>
      </c>
      <c r="R37" s="39">
        <f t="shared" si="3"/>
        <v>260</v>
      </c>
      <c r="S37" s="39">
        <f t="shared" si="3"/>
        <v>301</v>
      </c>
      <c r="T37" s="42">
        <f t="shared" si="3"/>
        <v>26118.009999999995</v>
      </c>
      <c r="U37" s="42">
        <f t="shared" si="3"/>
        <v>57043.88</v>
      </c>
      <c r="V37" s="42">
        <f t="shared" si="3"/>
        <v>50837.16</v>
      </c>
      <c r="W37" s="46">
        <f t="shared" si="3"/>
        <v>208424</v>
      </c>
    </row>
    <row r="38" spans="2:16" ht="23.25" customHeight="1" hidden="1">
      <c r="B38" s="2">
        <f>COUNTIF(B6:B37,"*")</f>
        <v>28</v>
      </c>
      <c r="F38" s="2">
        <f>COUNTIF(F6:F37,"&gt;0")</f>
        <v>1</v>
      </c>
      <c r="P38" s="2">
        <f>COUNTIF(P6:P37,"&gt;0")+COUNTIF(P6:P37,"*")</f>
        <v>27</v>
      </c>
    </row>
  </sheetData>
  <mergeCells count="26">
    <mergeCell ref="A37:E37"/>
    <mergeCell ref="A1:W1"/>
    <mergeCell ref="F2:O2"/>
    <mergeCell ref="P2:W2"/>
    <mergeCell ref="G3:M3"/>
    <mergeCell ref="N3:N5"/>
    <mergeCell ref="O3:O5"/>
    <mergeCell ref="Q3:S3"/>
    <mergeCell ref="T3:T5"/>
    <mergeCell ref="U3:U5"/>
    <mergeCell ref="H4:L4"/>
    <mergeCell ref="G4:G5"/>
    <mergeCell ref="S4:S5"/>
    <mergeCell ref="V3:V5"/>
    <mergeCell ref="W3:W5"/>
    <mergeCell ref="P3:P5"/>
    <mergeCell ref="M4:M5"/>
    <mergeCell ref="Q4:Q5"/>
    <mergeCell ref="R4:R5"/>
    <mergeCell ref="F3:F5"/>
    <mergeCell ref="A3:A5"/>
    <mergeCell ref="B3:B5"/>
    <mergeCell ref="A2:E2"/>
    <mergeCell ref="C3:C5"/>
    <mergeCell ref="D3:D5"/>
    <mergeCell ref="E3:E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X38"/>
  <sheetViews>
    <sheetView workbookViewId="0" topLeftCell="A1">
      <selection activeCell="H10" sqref="H10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2" width="5.375" style="2" customWidth="1"/>
    <col min="13" max="13" width="6.625" style="2" customWidth="1"/>
    <col min="14" max="14" width="12.00390625" style="2" customWidth="1"/>
    <col min="15" max="15" width="10.125" style="4" customWidth="1"/>
    <col min="16" max="16" width="5.125" style="2" customWidth="1"/>
    <col min="17" max="19" width="5.75390625" style="2" customWidth="1"/>
    <col min="20" max="20" width="11.25390625" style="2" bestFit="1" customWidth="1"/>
    <col min="21" max="22" width="11.875" style="2" bestFit="1" customWidth="1"/>
    <col min="23" max="23" width="10.375" style="2" customWidth="1"/>
    <col min="24" max="24" width="6.25390625" style="21" customWidth="1"/>
    <col min="25" max="25" width="9.00390625" style="2" customWidth="1"/>
    <col min="26" max="16384" width="0" style="2" hidden="1" customWidth="1"/>
  </cols>
  <sheetData>
    <row r="1" spans="1:23" ht="42" customHeight="1" thickBot="1">
      <c r="A1" s="144" t="s">
        <v>269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9"/>
      <c r="P2" s="150" t="s">
        <v>31</v>
      </c>
      <c r="Q2" s="151"/>
      <c r="R2" s="151"/>
      <c r="S2" s="151"/>
      <c r="T2" s="151"/>
      <c r="U2" s="151"/>
      <c r="V2" s="151"/>
      <c r="W2" s="152"/>
    </row>
    <row r="3" spans="1:23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7"/>
      <c r="N3" s="143" t="s">
        <v>38</v>
      </c>
      <c r="O3" s="158" t="s">
        <v>39</v>
      </c>
      <c r="P3" s="159" t="s">
        <v>37</v>
      </c>
      <c r="Q3" s="155" t="s">
        <v>0</v>
      </c>
      <c r="R3" s="156"/>
      <c r="S3" s="157"/>
      <c r="T3" s="143" t="s">
        <v>40</v>
      </c>
      <c r="U3" s="143" t="s">
        <v>41</v>
      </c>
      <c r="V3" s="143" t="s">
        <v>55</v>
      </c>
      <c r="W3" s="160" t="s">
        <v>42</v>
      </c>
    </row>
    <row r="4" spans="1:23" ht="19.5" customHeight="1">
      <c r="A4" s="142"/>
      <c r="B4" s="143"/>
      <c r="C4" s="153"/>
      <c r="D4" s="153"/>
      <c r="E4" s="143"/>
      <c r="F4" s="154"/>
      <c r="G4" s="161" t="s">
        <v>1</v>
      </c>
      <c r="H4" s="162" t="s">
        <v>74</v>
      </c>
      <c r="I4" s="163"/>
      <c r="J4" s="163"/>
      <c r="K4" s="163"/>
      <c r="L4" s="164"/>
      <c r="M4" s="161" t="s">
        <v>3</v>
      </c>
      <c r="N4" s="143"/>
      <c r="O4" s="158"/>
      <c r="P4" s="159"/>
      <c r="Q4" s="161" t="s">
        <v>1</v>
      </c>
      <c r="R4" s="161" t="s">
        <v>4</v>
      </c>
      <c r="S4" s="161" t="s">
        <v>3</v>
      </c>
      <c r="T4" s="143"/>
      <c r="U4" s="143"/>
      <c r="V4" s="143"/>
      <c r="W4" s="160"/>
    </row>
    <row r="5" spans="1:24" s="26" customFormat="1" ht="19.5" customHeight="1">
      <c r="A5" s="142"/>
      <c r="B5" s="143"/>
      <c r="C5" s="153"/>
      <c r="D5" s="153"/>
      <c r="E5" s="143"/>
      <c r="F5" s="154"/>
      <c r="G5" s="161"/>
      <c r="H5" s="24" t="s">
        <v>6</v>
      </c>
      <c r="I5" s="24" t="s">
        <v>7</v>
      </c>
      <c r="J5" s="24" t="s">
        <v>8</v>
      </c>
      <c r="K5" s="24" t="s">
        <v>9</v>
      </c>
      <c r="L5" s="25" t="s">
        <v>10</v>
      </c>
      <c r="M5" s="161"/>
      <c r="N5" s="143"/>
      <c r="O5" s="158"/>
      <c r="P5" s="159"/>
      <c r="Q5" s="161"/>
      <c r="R5" s="161"/>
      <c r="S5" s="161"/>
      <c r="T5" s="143"/>
      <c r="U5" s="143"/>
      <c r="V5" s="143"/>
      <c r="W5" s="160"/>
      <c r="X5" s="36"/>
    </row>
    <row r="6" spans="1:23" ht="34.5" customHeight="1">
      <c r="A6" s="27">
        <v>1</v>
      </c>
      <c r="B6" s="28" t="s">
        <v>276</v>
      </c>
      <c r="C6" s="29" t="s">
        <v>277</v>
      </c>
      <c r="D6" s="23" t="s">
        <v>326</v>
      </c>
      <c r="E6" s="29" t="s">
        <v>319</v>
      </c>
      <c r="F6" s="109"/>
      <c r="G6" s="50"/>
      <c r="H6" s="50"/>
      <c r="I6" s="50"/>
      <c r="J6" s="50"/>
      <c r="K6" s="50"/>
      <c r="L6" s="50"/>
      <c r="M6" s="50"/>
      <c r="N6" s="50"/>
      <c r="O6" s="105"/>
      <c r="P6" s="38">
        <v>4</v>
      </c>
      <c r="Q6" s="50">
        <v>0</v>
      </c>
      <c r="R6" s="50">
        <v>4</v>
      </c>
      <c r="S6" s="50">
        <f>Q6+R6</f>
        <v>4</v>
      </c>
      <c r="T6" s="106">
        <v>370.49</v>
      </c>
      <c r="U6" s="106">
        <v>745.44</v>
      </c>
      <c r="V6" s="106">
        <v>625.44</v>
      </c>
      <c r="W6" s="68">
        <v>1720</v>
      </c>
    </row>
    <row r="7" spans="1:23" ht="34.5" customHeight="1">
      <c r="A7" s="27">
        <v>2</v>
      </c>
      <c r="B7" s="28" t="s">
        <v>278</v>
      </c>
      <c r="C7" s="29" t="s">
        <v>277</v>
      </c>
      <c r="D7" s="23" t="s">
        <v>303</v>
      </c>
      <c r="E7" s="29" t="s">
        <v>319</v>
      </c>
      <c r="F7" s="50"/>
      <c r="G7" s="50"/>
      <c r="H7" s="50"/>
      <c r="I7" s="50"/>
      <c r="J7" s="50"/>
      <c r="K7" s="50"/>
      <c r="L7" s="50"/>
      <c r="M7" s="50"/>
      <c r="N7" s="50"/>
      <c r="O7" s="105"/>
      <c r="P7" s="38">
        <v>4</v>
      </c>
      <c r="Q7" s="50">
        <v>0</v>
      </c>
      <c r="R7" s="50">
        <v>20</v>
      </c>
      <c r="S7" s="50">
        <f aca="true" t="shared" si="0" ref="S7:S21">Q7+R7</f>
        <v>20</v>
      </c>
      <c r="T7" s="106">
        <v>2045.22</v>
      </c>
      <c r="U7" s="106">
        <v>3816</v>
      </c>
      <c r="V7" s="106">
        <v>3411.37</v>
      </c>
      <c r="W7" s="68">
        <v>12000</v>
      </c>
    </row>
    <row r="8" spans="1:23" ht="34.5" customHeight="1">
      <c r="A8" s="27">
        <v>3</v>
      </c>
      <c r="B8" s="28" t="s">
        <v>278</v>
      </c>
      <c r="C8" s="29" t="s">
        <v>277</v>
      </c>
      <c r="D8" s="23" t="s">
        <v>304</v>
      </c>
      <c r="E8" s="29" t="s">
        <v>319</v>
      </c>
      <c r="F8" s="50"/>
      <c r="G8" s="50"/>
      <c r="H8" s="50"/>
      <c r="I8" s="50"/>
      <c r="J8" s="50"/>
      <c r="K8" s="50"/>
      <c r="L8" s="50"/>
      <c r="M8" s="50"/>
      <c r="N8" s="50"/>
      <c r="O8" s="105"/>
      <c r="P8" s="38">
        <v>4</v>
      </c>
      <c r="Q8" s="50">
        <v>0</v>
      </c>
      <c r="R8" s="50">
        <v>8</v>
      </c>
      <c r="S8" s="50">
        <v>8</v>
      </c>
      <c r="T8" s="106">
        <v>711.16</v>
      </c>
      <c r="U8" s="106">
        <v>1639.85</v>
      </c>
      <c r="V8" s="106">
        <v>1407.43</v>
      </c>
      <c r="W8" s="68">
        <v>6000</v>
      </c>
    </row>
    <row r="9" spans="1:23" ht="34.5" customHeight="1">
      <c r="A9" s="27">
        <v>4</v>
      </c>
      <c r="B9" s="28" t="s">
        <v>279</v>
      </c>
      <c r="C9" s="29" t="s">
        <v>277</v>
      </c>
      <c r="D9" s="23" t="s">
        <v>305</v>
      </c>
      <c r="E9" s="29" t="s">
        <v>320</v>
      </c>
      <c r="F9" s="50"/>
      <c r="G9" s="50"/>
      <c r="H9" s="50"/>
      <c r="I9" s="50"/>
      <c r="J9" s="50"/>
      <c r="K9" s="50"/>
      <c r="L9" s="50"/>
      <c r="M9" s="50"/>
      <c r="N9" s="50"/>
      <c r="O9" s="105"/>
      <c r="P9" s="38">
        <v>4</v>
      </c>
      <c r="Q9" s="50">
        <v>0</v>
      </c>
      <c r="R9" s="50">
        <v>1</v>
      </c>
      <c r="S9" s="50">
        <f t="shared" si="0"/>
        <v>1</v>
      </c>
      <c r="T9" s="106">
        <v>94.73</v>
      </c>
      <c r="U9" s="106">
        <v>246.07</v>
      </c>
      <c r="V9" s="106">
        <v>236.23</v>
      </c>
      <c r="W9" s="68">
        <v>750</v>
      </c>
    </row>
    <row r="10" spans="1:23" ht="34.5" customHeight="1">
      <c r="A10" s="27">
        <v>5</v>
      </c>
      <c r="B10" s="28" t="s">
        <v>280</v>
      </c>
      <c r="C10" s="29" t="s">
        <v>277</v>
      </c>
      <c r="D10" s="23" t="s">
        <v>327</v>
      </c>
      <c r="E10" s="111" t="s">
        <v>324</v>
      </c>
      <c r="F10" s="50"/>
      <c r="G10" s="50"/>
      <c r="H10" s="50"/>
      <c r="I10" s="50"/>
      <c r="J10" s="50"/>
      <c r="K10" s="50"/>
      <c r="L10" s="50"/>
      <c r="M10" s="50"/>
      <c r="N10" s="50"/>
      <c r="O10" s="105"/>
      <c r="P10" s="38">
        <v>5</v>
      </c>
      <c r="Q10" s="50">
        <v>0</v>
      </c>
      <c r="R10" s="50">
        <v>8</v>
      </c>
      <c r="S10" s="50">
        <f t="shared" si="0"/>
        <v>8</v>
      </c>
      <c r="T10" s="106">
        <v>676.97</v>
      </c>
      <c r="U10" s="106">
        <v>1508.41</v>
      </c>
      <c r="V10" s="106">
        <v>1390.66</v>
      </c>
      <c r="W10" s="68">
        <v>4801</v>
      </c>
    </row>
    <row r="11" spans="1:23" ht="34.5" customHeight="1">
      <c r="A11" s="27">
        <v>6</v>
      </c>
      <c r="B11" s="28" t="s">
        <v>281</v>
      </c>
      <c r="C11" s="29" t="s">
        <v>277</v>
      </c>
      <c r="D11" s="23" t="s">
        <v>306</v>
      </c>
      <c r="E11" s="29" t="s">
        <v>321</v>
      </c>
      <c r="F11" s="50"/>
      <c r="G11" s="50"/>
      <c r="H11" s="50"/>
      <c r="I11" s="50"/>
      <c r="J11" s="50"/>
      <c r="K11" s="50"/>
      <c r="L11" s="50"/>
      <c r="M11" s="50"/>
      <c r="N11" s="50"/>
      <c r="O11" s="105"/>
      <c r="P11" s="38">
        <v>4</v>
      </c>
      <c r="Q11" s="50">
        <v>0</v>
      </c>
      <c r="R11" s="50">
        <v>31</v>
      </c>
      <c r="S11" s="50">
        <f t="shared" si="0"/>
        <v>31</v>
      </c>
      <c r="T11" s="106">
        <v>2329.72</v>
      </c>
      <c r="U11" s="106">
        <v>5221.26</v>
      </c>
      <c r="V11" s="106">
        <v>4520.6</v>
      </c>
      <c r="W11" s="68">
        <v>20000</v>
      </c>
    </row>
    <row r="12" spans="1:23" ht="34.5" customHeight="1">
      <c r="A12" s="27">
        <v>7</v>
      </c>
      <c r="B12" s="28" t="s">
        <v>282</v>
      </c>
      <c r="C12" s="29" t="s">
        <v>277</v>
      </c>
      <c r="D12" s="23" t="s">
        <v>307</v>
      </c>
      <c r="E12" s="29" t="s">
        <v>322</v>
      </c>
      <c r="F12" s="50"/>
      <c r="G12" s="50"/>
      <c r="H12" s="50"/>
      <c r="I12" s="50"/>
      <c r="J12" s="50"/>
      <c r="K12" s="50"/>
      <c r="L12" s="50"/>
      <c r="M12" s="50"/>
      <c r="N12" s="50"/>
      <c r="O12" s="105"/>
      <c r="P12" s="38">
        <v>4</v>
      </c>
      <c r="Q12" s="50">
        <v>0</v>
      </c>
      <c r="R12" s="50">
        <v>4</v>
      </c>
      <c r="S12" s="50">
        <f t="shared" si="0"/>
        <v>4</v>
      </c>
      <c r="T12" s="106">
        <v>530.76</v>
      </c>
      <c r="U12" s="106">
        <v>963.41</v>
      </c>
      <c r="V12" s="106">
        <v>839.31</v>
      </c>
      <c r="W12" s="68">
        <v>3600</v>
      </c>
    </row>
    <row r="13" spans="1:23" ht="34.5" customHeight="1">
      <c r="A13" s="27">
        <v>8</v>
      </c>
      <c r="B13" s="28" t="s">
        <v>283</v>
      </c>
      <c r="C13" s="29" t="s">
        <v>284</v>
      </c>
      <c r="D13" s="23" t="s">
        <v>308</v>
      </c>
      <c r="E13" s="29" t="s">
        <v>319</v>
      </c>
      <c r="F13" s="50"/>
      <c r="G13" s="50"/>
      <c r="H13" s="50"/>
      <c r="I13" s="50"/>
      <c r="J13" s="50"/>
      <c r="K13" s="50"/>
      <c r="L13" s="50"/>
      <c r="M13" s="50"/>
      <c r="N13" s="50"/>
      <c r="O13" s="105"/>
      <c r="P13" s="38">
        <v>4</v>
      </c>
      <c r="Q13" s="50">
        <v>0</v>
      </c>
      <c r="R13" s="50">
        <v>1</v>
      </c>
      <c r="S13" s="50">
        <f t="shared" si="0"/>
        <v>1</v>
      </c>
      <c r="T13" s="106">
        <v>144</v>
      </c>
      <c r="U13" s="106">
        <v>303.44</v>
      </c>
      <c r="V13" s="106">
        <v>272.08</v>
      </c>
      <c r="W13" s="68">
        <v>1250</v>
      </c>
    </row>
    <row r="14" spans="1:23" ht="34.5" customHeight="1">
      <c r="A14" s="27">
        <v>9</v>
      </c>
      <c r="B14" s="28" t="s">
        <v>285</v>
      </c>
      <c r="C14" s="29" t="s">
        <v>284</v>
      </c>
      <c r="D14" s="23" t="s">
        <v>309</v>
      </c>
      <c r="E14" s="29" t="s">
        <v>322</v>
      </c>
      <c r="F14" s="50"/>
      <c r="G14" s="50"/>
      <c r="H14" s="50"/>
      <c r="I14" s="50"/>
      <c r="J14" s="50"/>
      <c r="K14" s="50"/>
      <c r="L14" s="50"/>
      <c r="M14" s="50"/>
      <c r="N14" s="50"/>
      <c r="O14" s="105"/>
      <c r="P14" s="38">
        <v>4</v>
      </c>
      <c r="Q14" s="50">
        <v>0</v>
      </c>
      <c r="R14" s="50">
        <v>4</v>
      </c>
      <c r="S14" s="50">
        <f t="shared" si="0"/>
        <v>4</v>
      </c>
      <c r="T14" s="106">
        <v>563.38</v>
      </c>
      <c r="U14" s="106">
        <v>840.12</v>
      </c>
      <c r="V14" s="106">
        <v>751.84</v>
      </c>
      <c r="W14" s="68">
        <v>4000</v>
      </c>
    </row>
    <row r="15" spans="1:23" ht="34.5" customHeight="1">
      <c r="A15" s="27">
        <v>10</v>
      </c>
      <c r="B15" s="28" t="s">
        <v>283</v>
      </c>
      <c r="C15" s="29" t="s">
        <v>284</v>
      </c>
      <c r="D15" s="23" t="s">
        <v>308</v>
      </c>
      <c r="E15" s="29" t="s">
        <v>322</v>
      </c>
      <c r="F15" s="50"/>
      <c r="G15" s="50"/>
      <c r="H15" s="50"/>
      <c r="I15" s="50"/>
      <c r="J15" s="50"/>
      <c r="K15" s="50"/>
      <c r="L15" s="50"/>
      <c r="M15" s="50"/>
      <c r="N15" s="50"/>
      <c r="O15" s="105"/>
      <c r="P15" s="38">
        <v>4</v>
      </c>
      <c r="Q15" s="50">
        <v>0</v>
      </c>
      <c r="R15" s="50">
        <v>8</v>
      </c>
      <c r="S15" s="50">
        <f t="shared" si="0"/>
        <v>8</v>
      </c>
      <c r="T15" s="106">
        <v>959.22</v>
      </c>
      <c r="U15" s="106">
        <v>1961.66</v>
      </c>
      <c r="V15" s="106">
        <v>1750.98</v>
      </c>
      <c r="W15" s="68">
        <v>7600</v>
      </c>
    </row>
    <row r="16" spans="1:23" ht="34.5" customHeight="1">
      <c r="A16" s="27">
        <v>11</v>
      </c>
      <c r="B16" s="28" t="s">
        <v>286</v>
      </c>
      <c r="C16" s="29" t="s">
        <v>284</v>
      </c>
      <c r="D16" s="23" t="s">
        <v>310</v>
      </c>
      <c r="E16" s="29" t="s">
        <v>319</v>
      </c>
      <c r="F16" s="50"/>
      <c r="G16" s="50"/>
      <c r="H16" s="50"/>
      <c r="I16" s="50"/>
      <c r="J16" s="50"/>
      <c r="K16" s="50"/>
      <c r="L16" s="50"/>
      <c r="M16" s="50"/>
      <c r="N16" s="50"/>
      <c r="O16" s="105"/>
      <c r="P16" s="38">
        <v>4</v>
      </c>
      <c r="Q16" s="50">
        <v>0</v>
      </c>
      <c r="R16" s="50">
        <v>2</v>
      </c>
      <c r="S16" s="50">
        <f t="shared" si="0"/>
        <v>2</v>
      </c>
      <c r="T16" s="106">
        <v>185.9</v>
      </c>
      <c r="U16" s="106">
        <v>396.92</v>
      </c>
      <c r="V16" s="106">
        <v>385.13</v>
      </c>
      <c r="W16" s="68">
        <v>1500</v>
      </c>
    </row>
    <row r="17" spans="1:23" ht="34.5" customHeight="1">
      <c r="A17" s="27">
        <v>12</v>
      </c>
      <c r="B17" s="28" t="s">
        <v>287</v>
      </c>
      <c r="C17" s="29" t="s">
        <v>284</v>
      </c>
      <c r="D17" s="23" t="s">
        <v>328</v>
      </c>
      <c r="E17" s="29" t="s">
        <v>320</v>
      </c>
      <c r="F17" s="50"/>
      <c r="G17" s="50"/>
      <c r="H17" s="50"/>
      <c r="I17" s="50"/>
      <c r="J17" s="50"/>
      <c r="K17" s="50"/>
      <c r="L17" s="50"/>
      <c r="M17" s="50"/>
      <c r="N17" s="50"/>
      <c r="O17" s="105"/>
      <c r="P17" s="38">
        <v>4</v>
      </c>
      <c r="Q17" s="50">
        <v>24</v>
      </c>
      <c r="R17" s="50">
        <v>0</v>
      </c>
      <c r="S17" s="50">
        <f t="shared" si="0"/>
        <v>24</v>
      </c>
      <c r="T17" s="106">
        <v>1943.99</v>
      </c>
      <c r="U17" s="106">
        <v>5307.43</v>
      </c>
      <c r="V17" s="106">
        <v>4726.07</v>
      </c>
      <c r="W17" s="68">
        <v>23000</v>
      </c>
    </row>
    <row r="18" spans="1:23" ht="34.5" customHeight="1">
      <c r="A18" s="27">
        <v>13</v>
      </c>
      <c r="B18" s="28" t="s">
        <v>288</v>
      </c>
      <c r="C18" s="29" t="s">
        <v>284</v>
      </c>
      <c r="D18" s="23" t="s">
        <v>329</v>
      </c>
      <c r="E18" s="28" t="s">
        <v>325</v>
      </c>
      <c r="F18" s="50"/>
      <c r="G18" s="50"/>
      <c r="H18" s="50"/>
      <c r="I18" s="50"/>
      <c r="J18" s="50"/>
      <c r="K18" s="50"/>
      <c r="L18" s="50"/>
      <c r="M18" s="50"/>
      <c r="N18" s="50"/>
      <c r="O18" s="105"/>
      <c r="P18" s="38">
        <v>5</v>
      </c>
      <c r="Q18" s="50">
        <v>10</v>
      </c>
      <c r="R18" s="50">
        <v>8</v>
      </c>
      <c r="S18" s="50">
        <f t="shared" si="0"/>
        <v>18</v>
      </c>
      <c r="T18" s="106">
        <v>1386</v>
      </c>
      <c r="U18" s="106">
        <v>3574.28</v>
      </c>
      <c r="V18" s="106">
        <v>3124.39</v>
      </c>
      <c r="W18" s="68">
        <v>13680</v>
      </c>
    </row>
    <row r="19" spans="1:23" ht="34.5" customHeight="1">
      <c r="A19" s="27">
        <v>14</v>
      </c>
      <c r="B19" s="28" t="s">
        <v>289</v>
      </c>
      <c r="C19" s="29" t="s">
        <v>290</v>
      </c>
      <c r="D19" s="23" t="s">
        <v>330</v>
      </c>
      <c r="E19" s="29" t="s">
        <v>320</v>
      </c>
      <c r="F19" s="50"/>
      <c r="G19" s="50"/>
      <c r="H19" s="50"/>
      <c r="I19" s="50"/>
      <c r="J19" s="50"/>
      <c r="K19" s="50"/>
      <c r="L19" s="50"/>
      <c r="M19" s="50"/>
      <c r="N19" s="50"/>
      <c r="O19" s="105"/>
      <c r="P19" s="38">
        <v>5</v>
      </c>
      <c r="Q19" s="50">
        <v>0</v>
      </c>
      <c r="R19" s="50">
        <v>32</v>
      </c>
      <c r="S19" s="50">
        <f t="shared" si="0"/>
        <v>32</v>
      </c>
      <c r="T19" s="106">
        <v>2487.59</v>
      </c>
      <c r="U19" s="106">
        <v>6945.36</v>
      </c>
      <c r="V19" s="106">
        <v>6366.1</v>
      </c>
      <c r="W19" s="68">
        <v>25000</v>
      </c>
    </row>
    <row r="20" spans="1:23" ht="34.5" customHeight="1">
      <c r="A20" s="27">
        <v>15</v>
      </c>
      <c r="B20" s="28" t="s">
        <v>291</v>
      </c>
      <c r="C20" s="29" t="s">
        <v>290</v>
      </c>
      <c r="D20" s="23" t="s">
        <v>331</v>
      </c>
      <c r="E20" s="29" t="s">
        <v>320</v>
      </c>
      <c r="F20" s="50">
        <v>12</v>
      </c>
      <c r="G20" s="50">
        <v>0</v>
      </c>
      <c r="H20" s="50">
        <v>22</v>
      </c>
      <c r="I20" s="50">
        <v>41</v>
      </c>
      <c r="J20" s="50">
        <v>0</v>
      </c>
      <c r="K20" s="50">
        <v>0</v>
      </c>
      <c r="L20" s="50">
        <v>2</v>
      </c>
      <c r="M20" s="50">
        <f>SUM(G20:L20)</f>
        <v>65</v>
      </c>
      <c r="N20" s="51">
        <v>6600.44</v>
      </c>
      <c r="O20" s="105">
        <v>20000</v>
      </c>
      <c r="P20" s="38"/>
      <c r="Q20" s="50"/>
      <c r="R20" s="50"/>
      <c r="S20" s="50"/>
      <c r="T20" s="106"/>
      <c r="U20" s="106"/>
      <c r="V20" s="106"/>
      <c r="W20" s="68"/>
    </row>
    <row r="21" spans="1:23" ht="34.5" customHeight="1">
      <c r="A21" s="27">
        <v>16</v>
      </c>
      <c r="B21" s="28" t="s">
        <v>292</v>
      </c>
      <c r="C21" s="29" t="s">
        <v>290</v>
      </c>
      <c r="D21" s="23" t="s">
        <v>332</v>
      </c>
      <c r="E21" s="29" t="s">
        <v>320</v>
      </c>
      <c r="F21" s="50"/>
      <c r="G21" s="50"/>
      <c r="H21" s="50"/>
      <c r="I21" s="50"/>
      <c r="J21" s="50"/>
      <c r="K21" s="50"/>
      <c r="L21" s="50"/>
      <c r="M21" s="50"/>
      <c r="N21" s="51"/>
      <c r="O21" s="105"/>
      <c r="P21" s="38">
        <v>5</v>
      </c>
      <c r="Q21" s="50">
        <v>0</v>
      </c>
      <c r="R21" s="50">
        <v>36</v>
      </c>
      <c r="S21" s="50">
        <f t="shared" si="0"/>
        <v>36</v>
      </c>
      <c r="T21" s="106">
        <v>3435.86</v>
      </c>
      <c r="U21" s="106">
        <v>8868.99</v>
      </c>
      <c r="V21" s="106">
        <v>7948.93</v>
      </c>
      <c r="W21" s="68">
        <v>35400</v>
      </c>
    </row>
    <row r="22" spans="1:23" ht="34.5" customHeight="1">
      <c r="A22" s="27">
        <v>17</v>
      </c>
      <c r="B22" s="28" t="s">
        <v>293</v>
      </c>
      <c r="C22" s="29" t="s">
        <v>294</v>
      </c>
      <c r="D22" s="23" t="s">
        <v>311</v>
      </c>
      <c r="E22" s="29" t="s">
        <v>323</v>
      </c>
      <c r="F22" s="110"/>
      <c r="G22" s="103"/>
      <c r="H22" s="103"/>
      <c r="I22" s="103"/>
      <c r="J22" s="103"/>
      <c r="K22" s="103"/>
      <c r="L22" s="103"/>
      <c r="M22" s="103"/>
      <c r="N22" s="71"/>
      <c r="O22" s="107"/>
      <c r="P22" s="38">
        <v>5</v>
      </c>
      <c r="Q22" s="50">
        <v>1</v>
      </c>
      <c r="R22" s="50">
        <v>0</v>
      </c>
      <c r="S22" s="50">
        <f>Q22+R22</f>
        <v>1</v>
      </c>
      <c r="T22" s="106">
        <v>99.5</v>
      </c>
      <c r="U22" s="106">
        <v>386.34</v>
      </c>
      <c r="V22" s="106">
        <v>353.34</v>
      </c>
      <c r="W22" s="68">
        <v>1500</v>
      </c>
    </row>
    <row r="23" spans="1:23" ht="34.5" customHeight="1">
      <c r="A23" s="27">
        <v>18</v>
      </c>
      <c r="B23" s="28" t="s">
        <v>295</v>
      </c>
      <c r="C23" s="29" t="s">
        <v>294</v>
      </c>
      <c r="D23" s="23" t="s">
        <v>312</v>
      </c>
      <c r="E23" s="29" t="s">
        <v>319</v>
      </c>
      <c r="F23" s="103"/>
      <c r="G23" s="103"/>
      <c r="H23" s="103"/>
      <c r="I23" s="103"/>
      <c r="J23" s="103"/>
      <c r="K23" s="103"/>
      <c r="L23" s="103"/>
      <c r="M23" s="103"/>
      <c r="N23" s="71"/>
      <c r="O23" s="107"/>
      <c r="P23" s="38">
        <v>5</v>
      </c>
      <c r="Q23" s="50">
        <v>0</v>
      </c>
      <c r="R23" s="50">
        <v>14</v>
      </c>
      <c r="S23" s="50">
        <f aca="true" t="shared" si="1" ref="S23:S30">Q23+R23</f>
        <v>14</v>
      </c>
      <c r="T23" s="106">
        <v>1432</v>
      </c>
      <c r="U23" s="106">
        <v>3538.61</v>
      </c>
      <c r="V23" s="106">
        <v>3131.07</v>
      </c>
      <c r="W23" s="68">
        <v>14420</v>
      </c>
    </row>
    <row r="24" spans="1:23" ht="34.5" customHeight="1">
      <c r="A24" s="27">
        <v>19</v>
      </c>
      <c r="B24" s="28" t="s">
        <v>296</v>
      </c>
      <c r="C24" s="29" t="s">
        <v>294</v>
      </c>
      <c r="D24" s="23" t="s">
        <v>313</v>
      </c>
      <c r="E24" s="29" t="s">
        <v>319</v>
      </c>
      <c r="F24" s="103"/>
      <c r="G24" s="103"/>
      <c r="H24" s="103"/>
      <c r="I24" s="103"/>
      <c r="J24" s="103"/>
      <c r="K24" s="103"/>
      <c r="L24" s="103"/>
      <c r="M24" s="103"/>
      <c r="N24" s="71"/>
      <c r="O24" s="107"/>
      <c r="P24" s="38">
        <v>4</v>
      </c>
      <c r="Q24" s="50">
        <v>0</v>
      </c>
      <c r="R24" s="50">
        <v>7</v>
      </c>
      <c r="S24" s="50">
        <f>Q24+R24</f>
        <v>7</v>
      </c>
      <c r="T24" s="106">
        <v>732.76</v>
      </c>
      <c r="U24" s="106">
        <v>1676.71</v>
      </c>
      <c r="V24" s="106">
        <v>1456.36</v>
      </c>
      <c r="W24" s="68">
        <v>5000</v>
      </c>
    </row>
    <row r="25" spans="1:23" ht="34.5" customHeight="1">
      <c r="A25" s="27">
        <v>20</v>
      </c>
      <c r="B25" s="28" t="s">
        <v>297</v>
      </c>
      <c r="C25" s="29" t="s">
        <v>294</v>
      </c>
      <c r="D25" s="23" t="s">
        <v>314</v>
      </c>
      <c r="E25" s="29" t="s">
        <v>319</v>
      </c>
      <c r="F25" s="103"/>
      <c r="G25" s="103"/>
      <c r="H25" s="103"/>
      <c r="I25" s="103"/>
      <c r="J25" s="103"/>
      <c r="K25" s="103"/>
      <c r="L25" s="103"/>
      <c r="M25" s="103"/>
      <c r="N25" s="71"/>
      <c r="O25" s="107"/>
      <c r="P25" s="38">
        <v>4</v>
      </c>
      <c r="Q25" s="50">
        <v>12</v>
      </c>
      <c r="R25" s="50">
        <v>4</v>
      </c>
      <c r="S25" s="50">
        <f t="shared" si="1"/>
        <v>16</v>
      </c>
      <c r="T25" s="106">
        <v>1643.35</v>
      </c>
      <c r="U25" s="106">
        <v>3587.05</v>
      </c>
      <c r="V25" s="106">
        <v>3216.25</v>
      </c>
      <c r="W25" s="68">
        <v>15000</v>
      </c>
    </row>
    <row r="26" spans="1:23" ht="34.5" customHeight="1">
      <c r="A26" s="27">
        <v>21</v>
      </c>
      <c r="B26" s="28" t="s">
        <v>298</v>
      </c>
      <c r="C26" s="29" t="s">
        <v>294</v>
      </c>
      <c r="D26" s="23" t="s">
        <v>315</v>
      </c>
      <c r="E26" s="29" t="s">
        <v>319</v>
      </c>
      <c r="F26" s="103"/>
      <c r="G26" s="103"/>
      <c r="H26" s="103"/>
      <c r="I26" s="103"/>
      <c r="J26" s="103"/>
      <c r="K26" s="103"/>
      <c r="L26" s="103"/>
      <c r="M26" s="103"/>
      <c r="N26" s="71"/>
      <c r="O26" s="107"/>
      <c r="P26" s="38">
        <v>4</v>
      </c>
      <c r="Q26" s="50">
        <v>0</v>
      </c>
      <c r="R26" s="50">
        <v>26</v>
      </c>
      <c r="S26" s="50">
        <f t="shared" si="1"/>
        <v>26</v>
      </c>
      <c r="T26" s="106">
        <v>2089</v>
      </c>
      <c r="U26" s="106">
        <v>4353.52</v>
      </c>
      <c r="V26" s="106">
        <v>3805.66</v>
      </c>
      <c r="W26" s="68">
        <v>20000</v>
      </c>
    </row>
    <row r="27" spans="1:23" ht="34.5" customHeight="1">
      <c r="A27" s="27">
        <v>22</v>
      </c>
      <c r="B27" s="28" t="s">
        <v>292</v>
      </c>
      <c r="C27" s="29" t="s">
        <v>294</v>
      </c>
      <c r="D27" s="23" t="s">
        <v>316</v>
      </c>
      <c r="E27" s="29" t="s">
        <v>323</v>
      </c>
      <c r="F27" s="50">
        <v>14</v>
      </c>
      <c r="G27" s="50">
        <v>0</v>
      </c>
      <c r="H27" s="50">
        <v>39</v>
      </c>
      <c r="I27" s="50">
        <v>93</v>
      </c>
      <c r="J27" s="50">
        <v>1</v>
      </c>
      <c r="K27" s="50">
        <v>0</v>
      </c>
      <c r="L27" s="50">
        <v>0</v>
      </c>
      <c r="M27" s="50">
        <f>SUM(G27:L27)</f>
        <v>133</v>
      </c>
      <c r="N27" s="106">
        <v>13295.04</v>
      </c>
      <c r="O27" s="105">
        <v>40712</v>
      </c>
      <c r="P27" s="38"/>
      <c r="Q27" s="50"/>
      <c r="R27" s="50"/>
      <c r="S27" s="50"/>
      <c r="T27" s="106"/>
      <c r="U27" s="106"/>
      <c r="V27" s="106"/>
      <c r="W27" s="68"/>
    </row>
    <row r="28" spans="1:23" ht="34.5" customHeight="1">
      <c r="A28" s="27">
        <v>23</v>
      </c>
      <c r="B28" s="28" t="s">
        <v>299</v>
      </c>
      <c r="C28" s="29" t="s">
        <v>300</v>
      </c>
      <c r="D28" s="23" t="s">
        <v>317</v>
      </c>
      <c r="E28" s="29" t="s">
        <v>322</v>
      </c>
      <c r="F28" s="50"/>
      <c r="G28" s="50"/>
      <c r="H28" s="50"/>
      <c r="I28" s="50"/>
      <c r="J28" s="50"/>
      <c r="K28" s="50"/>
      <c r="L28" s="50"/>
      <c r="M28" s="50"/>
      <c r="N28" s="108"/>
      <c r="O28" s="105"/>
      <c r="P28" s="38">
        <v>5</v>
      </c>
      <c r="Q28" s="50">
        <v>10</v>
      </c>
      <c r="R28" s="50">
        <v>16</v>
      </c>
      <c r="S28" s="50">
        <f t="shared" si="1"/>
        <v>26</v>
      </c>
      <c r="T28" s="106">
        <v>2091.97</v>
      </c>
      <c r="U28" s="106">
        <v>5750.4</v>
      </c>
      <c r="V28" s="106">
        <v>5144.72</v>
      </c>
      <c r="W28" s="68">
        <v>28600</v>
      </c>
    </row>
    <row r="29" spans="1:23" ht="34.5" customHeight="1">
      <c r="A29" s="27">
        <v>24</v>
      </c>
      <c r="B29" s="28" t="s">
        <v>301</v>
      </c>
      <c r="C29" s="29" t="s">
        <v>302</v>
      </c>
      <c r="D29" s="23" t="s">
        <v>333</v>
      </c>
      <c r="E29" s="29" t="s">
        <v>319</v>
      </c>
      <c r="F29" s="50"/>
      <c r="G29" s="50"/>
      <c r="H29" s="50"/>
      <c r="I29" s="50"/>
      <c r="J29" s="50"/>
      <c r="K29" s="50"/>
      <c r="L29" s="50"/>
      <c r="M29" s="50"/>
      <c r="N29" s="108"/>
      <c r="O29" s="105"/>
      <c r="P29" s="38">
        <v>4</v>
      </c>
      <c r="Q29" s="50">
        <v>0</v>
      </c>
      <c r="R29" s="50">
        <v>19</v>
      </c>
      <c r="S29" s="50">
        <f t="shared" si="1"/>
        <v>19</v>
      </c>
      <c r="T29" s="106">
        <v>1896.56</v>
      </c>
      <c r="U29" s="106">
        <v>3729.59</v>
      </c>
      <c r="V29" s="106">
        <v>3327.5</v>
      </c>
      <c r="W29" s="68">
        <v>12000</v>
      </c>
    </row>
    <row r="30" spans="1:23" ht="34.5" customHeight="1">
      <c r="A30" s="27">
        <v>25</v>
      </c>
      <c r="B30" s="28" t="s">
        <v>298</v>
      </c>
      <c r="C30" s="29" t="s">
        <v>302</v>
      </c>
      <c r="D30" s="23" t="s">
        <v>318</v>
      </c>
      <c r="E30" s="29" t="s">
        <v>319</v>
      </c>
      <c r="F30" s="50"/>
      <c r="G30" s="50"/>
      <c r="H30" s="50"/>
      <c r="I30" s="50"/>
      <c r="J30" s="50"/>
      <c r="K30" s="50"/>
      <c r="L30" s="50"/>
      <c r="M30" s="50"/>
      <c r="N30" s="108"/>
      <c r="O30" s="105"/>
      <c r="P30" s="38">
        <v>4</v>
      </c>
      <c r="Q30" s="50">
        <v>0</v>
      </c>
      <c r="R30" s="50">
        <v>16</v>
      </c>
      <c r="S30" s="50">
        <f t="shared" si="1"/>
        <v>16</v>
      </c>
      <c r="T30" s="106">
        <v>1356.34</v>
      </c>
      <c r="U30" s="106">
        <v>3058.29</v>
      </c>
      <c r="V30" s="106">
        <v>2596.57</v>
      </c>
      <c r="W30" s="68">
        <v>10400</v>
      </c>
    </row>
    <row r="31" spans="1:23" ht="34.5" customHeight="1">
      <c r="A31" s="27">
        <v>26</v>
      </c>
      <c r="B31" s="28"/>
      <c r="C31" s="29"/>
      <c r="D31" s="23"/>
      <c r="E31" s="29"/>
      <c r="F31" s="50"/>
      <c r="G31" s="50"/>
      <c r="H31" s="50"/>
      <c r="I31" s="50"/>
      <c r="J31" s="50"/>
      <c r="K31" s="50"/>
      <c r="L31" s="50"/>
      <c r="M31" s="50"/>
      <c r="N31" s="94"/>
      <c r="O31" s="95"/>
      <c r="P31" s="88"/>
      <c r="Q31" s="89"/>
      <c r="R31" s="89"/>
      <c r="S31" s="54"/>
      <c r="T31" s="97"/>
      <c r="U31" s="97"/>
      <c r="V31" s="97"/>
      <c r="W31" s="100"/>
    </row>
    <row r="32" spans="1:23" ht="34.5" customHeight="1">
      <c r="A32" s="27">
        <v>27</v>
      </c>
      <c r="B32" s="28"/>
      <c r="C32" s="29"/>
      <c r="D32" s="23"/>
      <c r="E32" s="29"/>
      <c r="F32" s="50"/>
      <c r="G32" s="50"/>
      <c r="H32" s="50"/>
      <c r="I32" s="50"/>
      <c r="J32" s="50"/>
      <c r="K32" s="50"/>
      <c r="L32" s="50"/>
      <c r="M32" s="50"/>
      <c r="N32" s="94"/>
      <c r="O32" s="95"/>
      <c r="P32" s="88"/>
      <c r="Q32" s="89"/>
      <c r="R32" s="89"/>
      <c r="S32" s="54"/>
      <c r="T32" s="97"/>
      <c r="U32" s="97"/>
      <c r="V32" s="97"/>
      <c r="W32" s="100"/>
    </row>
    <row r="33" spans="1:23" ht="34.5" customHeight="1">
      <c r="A33" s="27">
        <v>28</v>
      </c>
      <c r="B33" s="28"/>
      <c r="C33" s="29"/>
      <c r="D33" s="23"/>
      <c r="E33" s="29"/>
      <c r="F33" s="50"/>
      <c r="G33" s="50"/>
      <c r="H33" s="50"/>
      <c r="I33" s="50"/>
      <c r="J33" s="50"/>
      <c r="K33" s="50"/>
      <c r="L33" s="50"/>
      <c r="M33" s="50"/>
      <c r="N33" s="94"/>
      <c r="O33" s="95"/>
      <c r="P33" s="88"/>
      <c r="Q33" s="89"/>
      <c r="R33" s="89"/>
      <c r="S33" s="54"/>
      <c r="T33" s="97"/>
      <c r="U33" s="97"/>
      <c r="V33" s="97"/>
      <c r="W33" s="100"/>
    </row>
    <row r="34" spans="1:23" ht="34.5" customHeight="1">
      <c r="A34" s="27">
        <v>29</v>
      </c>
      <c r="B34" s="28"/>
      <c r="C34" s="29"/>
      <c r="D34" s="23"/>
      <c r="E34" s="29"/>
      <c r="F34" s="50"/>
      <c r="G34" s="50"/>
      <c r="H34" s="50"/>
      <c r="I34" s="50"/>
      <c r="J34" s="50"/>
      <c r="K34" s="50"/>
      <c r="L34" s="50"/>
      <c r="M34" s="50"/>
      <c r="N34" s="74"/>
      <c r="O34" s="73"/>
      <c r="P34" s="38"/>
      <c r="Q34" s="50"/>
      <c r="R34" s="50"/>
      <c r="S34" s="50"/>
      <c r="T34" s="61"/>
      <c r="U34" s="61"/>
      <c r="V34" s="61"/>
      <c r="W34" s="84"/>
    </row>
    <row r="35" spans="1:23" ht="34.5" customHeight="1">
      <c r="A35" s="27">
        <v>30</v>
      </c>
      <c r="B35" s="28"/>
      <c r="C35" s="29"/>
      <c r="D35" s="23"/>
      <c r="E35" s="28"/>
      <c r="F35" s="50"/>
      <c r="G35" s="50"/>
      <c r="H35" s="50"/>
      <c r="I35" s="50"/>
      <c r="J35" s="50"/>
      <c r="K35" s="50"/>
      <c r="L35" s="50"/>
      <c r="M35" s="50"/>
      <c r="N35" s="61"/>
      <c r="O35" s="64"/>
      <c r="P35" s="38"/>
      <c r="Q35" s="50"/>
      <c r="R35" s="50"/>
      <c r="S35" s="50"/>
      <c r="T35" s="51"/>
      <c r="U35" s="51"/>
      <c r="V35" s="51"/>
      <c r="W35" s="101"/>
    </row>
    <row r="36" spans="1:23" ht="34.5" customHeight="1">
      <c r="A36" s="27">
        <v>31</v>
      </c>
      <c r="B36" s="28"/>
      <c r="C36" s="29"/>
      <c r="D36" s="23"/>
      <c r="E36" s="28"/>
      <c r="F36" s="50"/>
      <c r="G36" s="50"/>
      <c r="H36" s="50"/>
      <c r="I36" s="50"/>
      <c r="J36" s="50"/>
      <c r="K36" s="50"/>
      <c r="L36" s="50"/>
      <c r="M36" s="50"/>
      <c r="N36" s="61"/>
      <c r="O36" s="64"/>
      <c r="P36" s="38"/>
      <c r="Q36" s="50"/>
      <c r="R36" s="50"/>
      <c r="S36" s="50"/>
      <c r="T36" s="51"/>
      <c r="U36" s="51"/>
      <c r="V36" s="51"/>
      <c r="W36" s="68"/>
    </row>
    <row r="37" spans="1:23" ht="34.5" customHeight="1" thickBot="1">
      <c r="A37" s="165" t="s">
        <v>270</v>
      </c>
      <c r="B37" s="166"/>
      <c r="C37" s="166"/>
      <c r="D37" s="166"/>
      <c r="E37" s="166"/>
      <c r="F37" s="58"/>
      <c r="G37" s="39">
        <f aca="true" t="shared" si="2" ref="G37:O37">SUM(G6:G36)</f>
        <v>0</v>
      </c>
      <c r="H37" s="39">
        <f t="shared" si="2"/>
        <v>61</v>
      </c>
      <c r="I37" s="39">
        <f t="shared" si="2"/>
        <v>134</v>
      </c>
      <c r="J37" s="39">
        <f t="shared" si="2"/>
        <v>1</v>
      </c>
      <c r="K37" s="39">
        <f t="shared" si="2"/>
        <v>0</v>
      </c>
      <c r="L37" s="39">
        <f t="shared" si="2"/>
        <v>2</v>
      </c>
      <c r="M37" s="39">
        <f t="shared" si="2"/>
        <v>198</v>
      </c>
      <c r="N37" s="42">
        <f t="shared" si="2"/>
        <v>19895.48</v>
      </c>
      <c r="O37" s="47">
        <f t="shared" si="2"/>
        <v>60712</v>
      </c>
      <c r="P37" s="39"/>
      <c r="Q37" s="39">
        <f aca="true" t="shared" si="3" ref="Q37:W37">SUM(Q6:Q36)</f>
        <v>57</v>
      </c>
      <c r="R37" s="39">
        <f t="shared" si="3"/>
        <v>269</v>
      </c>
      <c r="S37" s="39">
        <f t="shared" si="3"/>
        <v>326</v>
      </c>
      <c r="T37" s="42">
        <f t="shared" si="3"/>
        <v>29206.469999999998</v>
      </c>
      <c r="U37" s="42">
        <f t="shared" si="3"/>
        <v>68419.15</v>
      </c>
      <c r="V37" s="42">
        <f t="shared" si="3"/>
        <v>60788.02999999999</v>
      </c>
      <c r="W37" s="46">
        <f t="shared" si="3"/>
        <v>267221</v>
      </c>
    </row>
    <row r="38" spans="2:16" ht="23.25" customHeight="1" hidden="1">
      <c r="B38" s="2">
        <f>COUNTIF(B6:B37,"*")</f>
        <v>25</v>
      </c>
      <c r="F38" s="2">
        <f>COUNTIF(F6:F37,"&gt;0")</f>
        <v>2</v>
      </c>
      <c r="P38" s="2">
        <f>COUNTIF(P6:P37,"&gt;0")+COUNTIF(P6:P37,"*")</f>
        <v>23</v>
      </c>
    </row>
  </sheetData>
  <mergeCells count="26">
    <mergeCell ref="A37:E37"/>
    <mergeCell ref="U3:U5"/>
    <mergeCell ref="V3:V5"/>
    <mergeCell ref="W3:W5"/>
    <mergeCell ref="G4:G5"/>
    <mergeCell ref="H4:L4"/>
    <mergeCell ref="M4:M5"/>
    <mergeCell ref="Q4:Q5"/>
    <mergeCell ref="R4:R5"/>
    <mergeCell ref="S4:S5"/>
    <mergeCell ref="O3:O5"/>
    <mergeCell ref="P3:P5"/>
    <mergeCell ref="Q3:S3"/>
    <mergeCell ref="T3:T5"/>
    <mergeCell ref="E3:E5"/>
    <mergeCell ref="F3:F5"/>
    <mergeCell ref="G3:M3"/>
    <mergeCell ref="N3:N5"/>
    <mergeCell ref="A3:A5"/>
    <mergeCell ref="B3:B5"/>
    <mergeCell ref="C3:C5"/>
    <mergeCell ref="D3:D5"/>
    <mergeCell ref="A1:W1"/>
    <mergeCell ref="A2:E2"/>
    <mergeCell ref="F2:O2"/>
    <mergeCell ref="P2:W2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Z38"/>
  <sheetViews>
    <sheetView workbookViewId="0" topLeftCell="A1">
      <selection activeCell="J11" sqref="J11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6.25390625" style="21" customWidth="1"/>
    <col min="27" max="27" width="9.00390625" style="2" customWidth="1"/>
    <col min="28" max="16384" width="0" style="2" hidden="1" customWidth="1"/>
  </cols>
  <sheetData>
    <row r="1" spans="1:25" ht="42" customHeight="1" thickBot="1">
      <c r="A1" s="144" t="s">
        <v>334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9"/>
      <c r="R2" s="150" t="s">
        <v>31</v>
      </c>
      <c r="S2" s="151"/>
      <c r="T2" s="151"/>
      <c r="U2" s="151"/>
      <c r="V2" s="151"/>
      <c r="W2" s="151"/>
      <c r="X2" s="151"/>
      <c r="Y2" s="152"/>
    </row>
    <row r="3" spans="1:25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6"/>
      <c r="N3" s="156"/>
      <c r="O3" s="157"/>
      <c r="P3" s="143" t="s">
        <v>38</v>
      </c>
      <c r="Q3" s="158" t="s">
        <v>39</v>
      </c>
      <c r="R3" s="159" t="s">
        <v>37</v>
      </c>
      <c r="S3" s="155" t="s">
        <v>0</v>
      </c>
      <c r="T3" s="156"/>
      <c r="U3" s="157"/>
      <c r="V3" s="143" t="s">
        <v>40</v>
      </c>
      <c r="W3" s="143" t="s">
        <v>41</v>
      </c>
      <c r="X3" s="143" t="s">
        <v>55</v>
      </c>
      <c r="Y3" s="160" t="s">
        <v>42</v>
      </c>
    </row>
    <row r="4" spans="1:25" ht="19.5" customHeight="1">
      <c r="A4" s="142"/>
      <c r="B4" s="143"/>
      <c r="C4" s="153"/>
      <c r="D4" s="153"/>
      <c r="E4" s="143"/>
      <c r="F4" s="154"/>
      <c r="G4" s="161" t="s">
        <v>1</v>
      </c>
      <c r="H4" s="161" t="s">
        <v>382</v>
      </c>
      <c r="I4" s="162" t="s">
        <v>74</v>
      </c>
      <c r="J4" s="163"/>
      <c r="K4" s="163"/>
      <c r="L4" s="163"/>
      <c r="M4" s="163"/>
      <c r="N4" s="164"/>
      <c r="O4" s="161" t="s">
        <v>3</v>
      </c>
      <c r="P4" s="143"/>
      <c r="Q4" s="158"/>
      <c r="R4" s="159"/>
      <c r="S4" s="161" t="s">
        <v>1</v>
      </c>
      <c r="T4" s="161" t="s">
        <v>4</v>
      </c>
      <c r="U4" s="161" t="s">
        <v>3</v>
      </c>
      <c r="V4" s="143"/>
      <c r="W4" s="143"/>
      <c r="X4" s="143"/>
      <c r="Y4" s="160"/>
    </row>
    <row r="5" spans="1:26" s="26" customFormat="1" ht="19.5" customHeight="1">
      <c r="A5" s="142"/>
      <c r="B5" s="143"/>
      <c r="C5" s="153"/>
      <c r="D5" s="153"/>
      <c r="E5" s="143"/>
      <c r="F5" s="154"/>
      <c r="G5" s="161"/>
      <c r="H5" s="161"/>
      <c r="I5" s="87" t="s">
        <v>5</v>
      </c>
      <c r="J5" s="87" t="s">
        <v>6</v>
      </c>
      <c r="K5" s="87" t="s">
        <v>7</v>
      </c>
      <c r="L5" s="87" t="s">
        <v>8</v>
      </c>
      <c r="M5" s="87" t="s">
        <v>383</v>
      </c>
      <c r="N5" s="25" t="s">
        <v>10</v>
      </c>
      <c r="O5" s="161"/>
      <c r="P5" s="143"/>
      <c r="Q5" s="158"/>
      <c r="R5" s="159"/>
      <c r="S5" s="161"/>
      <c r="T5" s="161"/>
      <c r="U5" s="161"/>
      <c r="V5" s="143"/>
      <c r="W5" s="143"/>
      <c r="X5" s="143"/>
      <c r="Y5" s="160"/>
      <c r="Z5" s="36"/>
    </row>
    <row r="6" spans="1:25" ht="34.5" customHeight="1">
      <c r="A6" s="27">
        <v>1</v>
      </c>
      <c r="B6" s="28" t="s">
        <v>336</v>
      </c>
      <c r="C6" s="29" t="s">
        <v>43</v>
      </c>
      <c r="D6" s="23" t="s">
        <v>337</v>
      </c>
      <c r="E6" s="29" t="s">
        <v>44</v>
      </c>
      <c r="F6" s="109"/>
      <c r="G6" s="109"/>
      <c r="H6" s="109"/>
      <c r="I6" s="50"/>
      <c r="J6" s="50"/>
      <c r="K6" s="50"/>
      <c r="L6" s="50"/>
      <c r="M6" s="50"/>
      <c r="N6" s="50"/>
      <c r="O6" s="109"/>
      <c r="P6" s="113"/>
      <c r="Q6" s="114"/>
      <c r="R6" s="104">
        <v>4</v>
      </c>
      <c r="S6" s="109">
        <v>0</v>
      </c>
      <c r="T6" s="109">
        <v>8</v>
      </c>
      <c r="U6" s="50">
        <f aca="true" t="shared" si="0" ref="U6:U11">S6+T6</f>
        <v>8</v>
      </c>
      <c r="V6" s="124">
        <v>558.76</v>
      </c>
      <c r="W6" s="124">
        <v>1455.04</v>
      </c>
      <c r="X6" s="124">
        <v>1203.68</v>
      </c>
      <c r="Y6" s="128">
        <v>4400</v>
      </c>
    </row>
    <row r="7" spans="1:25" ht="34.5" customHeight="1">
      <c r="A7" s="27">
        <v>2</v>
      </c>
      <c r="B7" s="28" t="s">
        <v>76</v>
      </c>
      <c r="C7" s="29" t="s">
        <v>43</v>
      </c>
      <c r="D7" s="23" t="s">
        <v>338</v>
      </c>
      <c r="E7" s="29" t="s">
        <v>44</v>
      </c>
      <c r="F7" s="109"/>
      <c r="G7" s="109"/>
      <c r="H7" s="109"/>
      <c r="I7" s="50"/>
      <c r="J7" s="50"/>
      <c r="K7" s="50"/>
      <c r="L7" s="50"/>
      <c r="M7" s="50"/>
      <c r="N7" s="50"/>
      <c r="O7" s="109"/>
      <c r="P7" s="113"/>
      <c r="Q7" s="114"/>
      <c r="R7" s="104">
        <v>4</v>
      </c>
      <c r="S7" s="109">
        <v>0</v>
      </c>
      <c r="T7" s="109">
        <v>8</v>
      </c>
      <c r="U7" s="50">
        <f t="shared" si="0"/>
        <v>8</v>
      </c>
      <c r="V7" s="124">
        <v>933.56</v>
      </c>
      <c r="W7" s="124">
        <v>1519.06</v>
      </c>
      <c r="X7" s="124">
        <v>1350.1</v>
      </c>
      <c r="Y7" s="128">
        <v>4000</v>
      </c>
    </row>
    <row r="8" spans="1:25" ht="34.5" customHeight="1">
      <c r="A8" s="27">
        <v>3</v>
      </c>
      <c r="B8" s="28" t="s">
        <v>339</v>
      </c>
      <c r="C8" s="29" t="s">
        <v>43</v>
      </c>
      <c r="D8" s="23" t="s">
        <v>340</v>
      </c>
      <c r="E8" s="29" t="s">
        <v>44</v>
      </c>
      <c r="F8" s="109"/>
      <c r="G8" s="109"/>
      <c r="H8" s="109"/>
      <c r="I8" s="50"/>
      <c r="J8" s="50"/>
      <c r="K8" s="50"/>
      <c r="L8" s="50"/>
      <c r="M8" s="50"/>
      <c r="N8" s="50"/>
      <c r="O8" s="109"/>
      <c r="P8" s="113"/>
      <c r="Q8" s="114"/>
      <c r="R8" s="104">
        <v>4</v>
      </c>
      <c r="S8" s="109">
        <v>0</v>
      </c>
      <c r="T8" s="50">
        <v>26</v>
      </c>
      <c r="U8" s="50">
        <f t="shared" si="0"/>
        <v>26</v>
      </c>
      <c r="V8" s="124">
        <v>1798.22</v>
      </c>
      <c r="W8" s="124">
        <v>3726.2</v>
      </c>
      <c r="X8" s="124">
        <v>3142.2</v>
      </c>
      <c r="Y8" s="128">
        <v>10400</v>
      </c>
    </row>
    <row r="9" spans="1:25" ht="34.5" customHeight="1">
      <c r="A9" s="27">
        <v>4</v>
      </c>
      <c r="B9" s="28" t="s">
        <v>341</v>
      </c>
      <c r="C9" s="29" t="s">
        <v>43</v>
      </c>
      <c r="D9" s="23" t="s">
        <v>342</v>
      </c>
      <c r="E9" s="29" t="s">
        <v>44</v>
      </c>
      <c r="F9" s="109"/>
      <c r="G9" s="109"/>
      <c r="H9" s="109"/>
      <c r="I9" s="50"/>
      <c r="J9" s="50"/>
      <c r="K9" s="50"/>
      <c r="L9" s="50"/>
      <c r="M9" s="50"/>
      <c r="N9" s="50"/>
      <c r="O9" s="109"/>
      <c r="P9" s="113"/>
      <c r="Q9" s="114"/>
      <c r="R9" s="104">
        <v>4</v>
      </c>
      <c r="S9" s="109">
        <v>0</v>
      </c>
      <c r="T9" s="109">
        <v>4</v>
      </c>
      <c r="U9" s="50">
        <f t="shared" si="0"/>
        <v>4</v>
      </c>
      <c r="V9" s="124">
        <v>398.23</v>
      </c>
      <c r="W9" s="124">
        <v>742.8</v>
      </c>
      <c r="X9" s="124">
        <v>637.08</v>
      </c>
      <c r="Y9" s="128">
        <v>2400</v>
      </c>
    </row>
    <row r="10" spans="1:25" ht="34.5" customHeight="1">
      <c r="A10" s="27">
        <v>5</v>
      </c>
      <c r="B10" s="28" t="s">
        <v>343</v>
      </c>
      <c r="C10" s="29" t="s">
        <v>43</v>
      </c>
      <c r="D10" s="23" t="s">
        <v>344</v>
      </c>
      <c r="E10" s="28" t="s">
        <v>242</v>
      </c>
      <c r="F10" s="109"/>
      <c r="G10" s="109"/>
      <c r="H10" s="109"/>
      <c r="I10" s="50"/>
      <c r="J10" s="50"/>
      <c r="K10" s="50"/>
      <c r="L10" s="50"/>
      <c r="M10" s="50"/>
      <c r="N10" s="50"/>
      <c r="O10" s="109"/>
      <c r="P10" s="113"/>
      <c r="Q10" s="114"/>
      <c r="R10" s="104">
        <v>5</v>
      </c>
      <c r="S10" s="109">
        <v>0</v>
      </c>
      <c r="T10" s="109">
        <v>8</v>
      </c>
      <c r="U10" s="50">
        <f t="shared" si="0"/>
        <v>8</v>
      </c>
      <c r="V10" s="124">
        <v>596.06</v>
      </c>
      <c r="W10" s="124">
        <v>1633.44</v>
      </c>
      <c r="X10" s="124">
        <v>1405.52</v>
      </c>
      <c r="Y10" s="128">
        <v>4480</v>
      </c>
    </row>
    <row r="11" spans="1:25" ht="34.5" customHeight="1">
      <c r="A11" s="27">
        <v>6</v>
      </c>
      <c r="B11" s="28" t="s">
        <v>345</v>
      </c>
      <c r="C11" s="29" t="s">
        <v>43</v>
      </c>
      <c r="D11" s="23" t="s">
        <v>346</v>
      </c>
      <c r="E11" s="29" t="s">
        <v>44</v>
      </c>
      <c r="F11" s="109"/>
      <c r="G11" s="109"/>
      <c r="H11" s="109"/>
      <c r="I11" s="50"/>
      <c r="J11" s="50"/>
      <c r="K11" s="50"/>
      <c r="L11" s="50"/>
      <c r="M11" s="50"/>
      <c r="N11" s="50"/>
      <c r="O11" s="109"/>
      <c r="P11" s="113"/>
      <c r="Q11" s="114"/>
      <c r="R11" s="104">
        <v>4</v>
      </c>
      <c r="S11" s="109">
        <v>0</v>
      </c>
      <c r="T11" s="109">
        <v>9</v>
      </c>
      <c r="U11" s="50">
        <f t="shared" si="0"/>
        <v>9</v>
      </c>
      <c r="V11" s="124">
        <v>906.04</v>
      </c>
      <c r="W11" s="124">
        <v>1826.96</v>
      </c>
      <c r="X11" s="124">
        <v>1574.24</v>
      </c>
      <c r="Y11" s="128">
        <v>4050</v>
      </c>
    </row>
    <row r="12" spans="1:25" ht="34.5" customHeight="1">
      <c r="A12" s="27">
        <v>7</v>
      </c>
      <c r="B12" s="28" t="s">
        <v>347</v>
      </c>
      <c r="C12" s="29" t="s">
        <v>43</v>
      </c>
      <c r="D12" s="23" t="s">
        <v>348</v>
      </c>
      <c r="E12" s="29" t="s">
        <v>48</v>
      </c>
      <c r="F12" s="50">
        <v>14</v>
      </c>
      <c r="G12" s="50">
        <v>8</v>
      </c>
      <c r="H12" s="50">
        <v>0</v>
      </c>
      <c r="I12" s="50">
        <v>0</v>
      </c>
      <c r="J12" s="50">
        <v>26</v>
      </c>
      <c r="K12" s="50">
        <v>104</v>
      </c>
      <c r="L12" s="50">
        <v>13</v>
      </c>
      <c r="M12" s="50">
        <v>0</v>
      </c>
      <c r="N12" s="50">
        <v>0</v>
      </c>
      <c r="O12" s="50">
        <f>SUM(G12:N12)</f>
        <v>151</v>
      </c>
      <c r="P12" s="124">
        <v>16872.63</v>
      </c>
      <c r="Q12" s="125">
        <v>48000</v>
      </c>
      <c r="R12" s="104"/>
      <c r="S12" s="109"/>
      <c r="T12" s="109"/>
      <c r="U12" s="109"/>
      <c r="V12" s="124"/>
      <c r="W12" s="124"/>
      <c r="X12" s="124"/>
      <c r="Y12" s="128"/>
    </row>
    <row r="13" spans="1:25" ht="34.5" customHeight="1">
      <c r="A13" s="27">
        <v>8</v>
      </c>
      <c r="B13" s="28" t="s">
        <v>75</v>
      </c>
      <c r="C13" s="29" t="s">
        <v>46</v>
      </c>
      <c r="D13" s="23" t="s">
        <v>349</v>
      </c>
      <c r="E13" s="29" t="s">
        <v>48</v>
      </c>
      <c r="F13" s="50">
        <v>14</v>
      </c>
      <c r="G13" s="109">
        <v>0</v>
      </c>
      <c r="H13" s="109">
        <v>0</v>
      </c>
      <c r="I13" s="50">
        <v>1</v>
      </c>
      <c r="J13" s="50">
        <v>61</v>
      </c>
      <c r="K13" s="50">
        <v>74</v>
      </c>
      <c r="L13" s="50">
        <v>50</v>
      </c>
      <c r="M13" s="50">
        <v>0</v>
      </c>
      <c r="N13" s="50">
        <v>0</v>
      </c>
      <c r="O13" s="50">
        <f>SUM(G13:N13)</f>
        <v>186</v>
      </c>
      <c r="P13" s="124">
        <v>22794.06</v>
      </c>
      <c r="Q13" s="125">
        <v>57288</v>
      </c>
      <c r="R13" s="104"/>
      <c r="S13" s="109"/>
      <c r="T13" s="109"/>
      <c r="U13" s="109"/>
      <c r="V13" s="124"/>
      <c r="W13" s="124"/>
      <c r="X13" s="124"/>
      <c r="Y13" s="128"/>
    </row>
    <row r="14" spans="1:25" ht="34.5" customHeight="1">
      <c r="A14" s="27">
        <v>9</v>
      </c>
      <c r="B14" s="28" t="s">
        <v>76</v>
      </c>
      <c r="C14" s="29" t="s">
        <v>46</v>
      </c>
      <c r="D14" s="23" t="s">
        <v>250</v>
      </c>
      <c r="E14" s="29" t="s">
        <v>45</v>
      </c>
      <c r="F14" s="50"/>
      <c r="G14" s="109"/>
      <c r="H14" s="109"/>
      <c r="I14" s="50"/>
      <c r="J14" s="50"/>
      <c r="K14" s="50"/>
      <c r="L14" s="50"/>
      <c r="M14" s="50"/>
      <c r="N14" s="50"/>
      <c r="O14" s="109"/>
      <c r="P14" s="113"/>
      <c r="Q14" s="114"/>
      <c r="R14" s="104">
        <v>5</v>
      </c>
      <c r="S14" s="109">
        <v>0</v>
      </c>
      <c r="T14" s="109">
        <v>3</v>
      </c>
      <c r="U14" s="50">
        <f aca="true" t="shared" si="1" ref="U14:U19">S14+T14</f>
        <v>3</v>
      </c>
      <c r="V14" s="124">
        <v>299.65</v>
      </c>
      <c r="W14" s="124">
        <v>724.9</v>
      </c>
      <c r="X14" s="124">
        <v>618.35</v>
      </c>
      <c r="Y14" s="128">
        <v>2400</v>
      </c>
    </row>
    <row r="15" spans="1:25" ht="34.5" customHeight="1">
      <c r="A15" s="27">
        <v>10</v>
      </c>
      <c r="B15" s="28" t="s">
        <v>350</v>
      </c>
      <c r="C15" s="29" t="s">
        <v>46</v>
      </c>
      <c r="D15" s="23" t="s">
        <v>250</v>
      </c>
      <c r="E15" s="29" t="s">
        <v>45</v>
      </c>
      <c r="F15" s="50"/>
      <c r="G15" s="109"/>
      <c r="H15" s="109"/>
      <c r="I15" s="50"/>
      <c r="J15" s="50"/>
      <c r="K15" s="50"/>
      <c r="L15" s="50"/>
      <c r="M15" s="50"/>
      <c r="N15" s="50"/>
      <c r="O15" s="109"/>
      <c r="P15" s="113"/>
      <c r="Q15" s="114"/>
      <c r="R15" s="104">
        <v>4</v>
      </c>
      <c r="S15" s="109">
        <v>0</v>
      </c>
      <c r="T15" s="50">
        <v>17</v>
      </c>
      <c r="U15" s="50">
        <f t="shared" si="1"/>
        <v>17</v>
      </c>
      <c r="V15" s="124">
        <v>1459.37</v>
      </c>
      <c r="W15" s="124">
        <v>3127.2</v>
      </c>
      <c r="X15" s="124">
        <v>2824.92</v>
      </c>
      <c r="Y15" s="128">
        <v>12000</v>
      </c>
    </row>
    <row r="16" spans="1:25" ht="34.5" customHeight="1">
      <c r="A16" s="27">
        <v>11</v>
      </c>
      <c r="B16" s="28" t="s">
        <v>351</v>
      </c>
      <c r="C16" s="29" t="s">
        <v>46</v>
      </c>
      <c r="D16" s="23" t="s">
        <v>352</v>
      </c>
      <c r="E16" s="29" t="s">
        <v>44</v>
      </c>
      <c r="F16" s="50"/>
      <c r="G16" s="109"/>
      <c r="H16" s="109"/>
      <c r="I16" s="50"/>
      <c r="J16" s="50"/>
      <c r="K16" s="50"/>
      <c r="L16" s="50"/>
      <c r="M16" s="50"/>
      <c r="N16" s="50"/>
      <c r="O16" s="109"/>
      <c r="P16" s="113"/>
      <c r="Q16" s="114"/>
      <c r="R16" s="104">
        <v>4</v>
      </c>
      <c r="S16" s="109">
        <v>0</v>
      </c>
      <c r="T16" s="50">
        <v>2</v>
      </c>
      <c r="U16" s="50">
        <f t="shared" si="1"/>
        <v>2</v>
      </c>
      <c r="V16" s="124">
        <v>169.19</v>
      </c>
      <c r="W16" s="124">
        <v>351.74</v>
      </c>
      <c r="X16" s="124">
        <v>293.58</v>
      </c>
      <c r="Y16" s="128">
        <v>1200</v>
      </c>
    </row>
    <row r="17" spans="1:25" ht="34.5" customHeight="1">
      <c r="A17" s="27">
        <v>12</v>
      </c>
      <c r="B17" s="28" t="s">
        <v>353</v>
      </c>
      <c r="C17" s="29" t="s">
        <v>46</v>
      </c>
      <c r="D17" s="23" t="s">
        <v>352</v>
      </c>
      <c r="E17" s="29" t="s">
        <v>44</v>
      </c>
      <c r="F17" s="50"/>
      <c r="G17" s="109"/>
      <c r="H17" s="109"/>
      <c r="I17" s="50"/>
      <c r="J17" s="50"/>
      <c r="K17" s="50"/>
      <c r="L17" s="50"/>
      <c r="M17" s="50"/>
      <c r="N17" s="50"/>
      <c r="O17" s="109"/>
      <c r="P17" s="113"/>
      <c r="Q17" s="114"/>
      <c r="R17" s="104">
        <v>4</v>
      </c>
      <c r="S17" s="109">
        <v>0</v>
      </c>
      <c r="T17" s="50">
        <v>14</v>
      </c>
      <c r="U17" s="50">
        <f t="shared" si="1"/>
        <v>14</v>
      </c>
      <c r="V17" s="124">
        <v>1123.86</v>
      </c>
      <c r="W17" s="124">
        <v>2792.86</v>
      </c>
      <c r="X17" s="124">
        <v>2350.92</v>
      </c>
      <c r="Y17" s="128">
        <v>11200</v>
      </c>
    </row>
    <row r="18" spans="1:25" ht="34.5" customHeight="1">
      <c r="A18" s="27">
        <v>13</v>
      </c>
      <c r="B18" s="28" t="s">
        <v>354</v>
      </c>
      <c r="C18" s="29" t="s">
        <v>46</v>
      </c>
      <c r="D18" s="23" t="s">
        <v>355</v>
      </c>
      <c r="E18" s="29" t="s">
        <v>48</v>
      </c>
      <c r="F18" s="50"/>
      <c r="G18" s="109"/>
      <c r="H18" s="109"/>
      <c r="I18" s="50"/>
      <c r="J18" s="50"/>
      <c r="K18" s="50"/>
      <c r="L18" s="50"/>
      <c r="M18" s="50"/>
      <c r="N18" s="50"/>
      <c r="O18" s="109"/>
      <c r="P18" s="113"/>
      <c r="Q18" s="114"/>
      <c r="R18" s="104">
        <v>4</v>
      </c>
      <c r="S18" s="109">
        <v>4</v>
      </c>
      <c r="T18" s="50">
        <v>0</v>
      </c>
      <c r="U18" s="50">
        <f t="shared" si="1"/>
        <v>4</v>
      </c>
      <c r="V18" s="124">
        <v>223.15</v>
      </c>
      <c r="W18" s="124">
        <v>708.68</v>
      </c>
      <c r="X18" s="124">
        <v>608.97</v>
      </c>
      <c r="Y18" s="128">
        <v>3000</v>
      </c>
    </row>
    <row r="19" spans="1:25" ht="34.5" customHeight="1">
      <c r="A19" s="27">
        <v>14</v>
      </c>
      <c r="B19" s="28" t="s">
        <v>356</v>
      </c>
      <c r="C19" s="29" t="s">
        <v>46</v>
      </c>
      <c r="D19" s="23" t="s">
        <v>254</v>
      </c>
      <c r="E19" s="29" t="s">
        <v>45</v>
      </c>
      <c r="F19" s="109"/>
      <c r="G19" s="109"/>
      <c r="H19" s="109"/>
      <c r="I19" s="50"/>
      <c r="J19" s="50"/>
      <c r="K19" s="50"/>
      <c r="L19" s="50"/>
      <c r="M19" s="50"/>
      <c r="N19" s="50"/>
      <c r="O19" s="109"/>
      <c r="P19" s="113"/>
      <c r="Q19" s="114"/>
      <c r="R19" s="104">
        <v>4</v>
      </c>
      <c r="S19" s="109">
        <v>4</v>
      </c>
      <c r="T19" s="50">
        <v>1</v>
      </c>
      <c r="U19" s="50">
        <f t="shared" si="1"/>
        <v>5</v>
      </c>
      <c r="V19" s="124">
        <v>374.87</v>
      </c>
      <c r="W19" s="124">
        <v>973.78</v>
      </c>
      <c r="X19" s="124">
        <v>868.34</v>
      </c>
      <c r="Y19" s="128">
        <v>4320</v>
      </c>
    </row>
    <row r="20" spans="1:25" ht="34.5" customHeight="1">
      <c r="A20" s="27">
        <v>15</v>
      </c>
      <c r="B20" s="28" t="s">
        <v>357</v>
      </c>
      <c r="C20" s="29" t="s">
        <v>47</v>
      </c>
      <c r="D20" s="23" t="s">
        <v>384</v>
      </c>
      <c r="E20" s="29" t="s">
        <v>56</v>
      </c>
      <c r="F20" s="50"/>
      <c r="G20" s="109"/>
      <c r="H20" s="109"/>
      <c r="I20" s="50"/>
      <c r="J20" s="50"/>
      <c r="K20" s="50"/>
      <c r="L20" s="50"/>
      <c r="M20" s="50"/>
      <c r="N20" s="50"/>
      <c r="O20" s="109"/>
      <c r="P20" s="113"/>
      <c r="Q20" s="130" t="s">
        <v>386</v>
      </c>
      <c r="R20" s="104"/>
      <c r="S20" s="109"/>
      <c r="T20" s="109"/>
      <c r="U20" s="109"/>
      <c r="V20" s="124"/>
      <c r="W20" s="124"/>
      <c r="X20" s="124"/>
      <c r="Y20" s="128"/>
    </row>
    <row r="21" spans="1:25" ht="34.5" customHeight="1">
      <c r="A21" s="27">
        <v>16</v>
      </c>
      <c r="B21" s="28" t="s">
        <v>358</v>
      </c>
      <c r="C21" s="29" t="s">
        <v>47</v>
      </c>
      <c r="D21" s="23" t="s">
        <v>359</v>
      </c>
      <c r="E21" s="29" t="s">
        <v>56</v>
      </c>
      <c r="F21" s="50">
        <v>14</v>
      </c>
      <c r="G21" s="109">
        <v>0</v>
      </c>
      <c r="H21" s="109">
        <v>0</v>
      </c>
      <c r="I21" s="50">
        <v>0</v>
      </c>
      <c r="J21" s="50">
        <v>12</v>
      </c>
      <c r="K21" s="50">
        <v>138</v>
      </c>
      <c r="L21" s="50">
        <v>8</v>
      </c>
      <c r="M21" s="50">
        <v>0</v>
      </c>
      <c r="N21" s="50">
        <v>0</v>
      </c>
      <c r="O21" s="50">
        <f>SUM(G21:N21)</f>
        <v>158</v>
      </c>
      <c r="P21" s="124">
        <v>17154.09</v>
      </c>
      <c r="Q21" s="62">
        <v>50000</v>
      </c>
      <c r="R21" s="104"/>
      <c r="S21" s="109"/>
      <c r="T21" s="109"/>
      <c r="U21" s="109"/>
      <c r="V21" s="124"/>
      <c r="W21" s="124"/>
      <c r="X21" s="124"/>
      <c r="Y21" s="128"/>
    </row>
    <row r="22" spans="1:26" ht="34.5" customHeight="1">
      <c r="A22" s="27">
        <v>17</v>
      </c>
      <c r="B22" s="28" t="s">
        <v>360</v>
      </c>
      <c r="C22" s="29" t="s">
        <v>47</v>
      </c>
      <c r="D22" s="23" t="s">
        <v>361</v>
      </c>
      <c r="E22" s="29" t="s">
        <v>48</v>
      </c>
      <c r="F22" s="50">
        <v>14</v>
      </c>
      <c r="G22" s="50">
        <v>1</v>
      </c>
      <c r="H22" s="50">
        <v>0</v>
      </c>
      <c r="I22" s="117">
        <v>0</v>
      </c>
      <c r="J22" s="117">
        <v>2</v>
      </c>
      <c r="K22" s="117">
        <v>37</v>
      </c>
      <c r="L22" s="117">
        <v>0</v>
      </c>
      <c r="M22" s="117">
        <v>0</v>
      </c>
      <c r="N22" s="117">
        <v>0</v>
      </c>
      <c r="O22" s="117">
        <f>SUM(G22:N22)</f>
        <v>40</v>
      </c>
      <c r="P22" s="126">
        <v>4706.24</v>
      </c>
      <c r="Q22" s="127">
        <v>13000</v>
      </c>
      <c r="R22" s="116"/>
      <c r="S22" s="117"/>
      <c r="T22" s="117"/>
      <c r="U22" s="117"/>
      <c r="V22" s="118"/>
      <c r="W22" s="118"/>
      <c r="X22" s="118"/>
      <c r="Y22" s="129"/>
      <c r="Z22" s="119"/>
    </row>
    <row r="23" spans="1:26" ht="34.5" customHeight="1">
      <c r="A23" s="27">
        <v>18</v>
      </c>
      <c r="B23" s="28" t="s">
        <v>362</v>
      </c>
      <c r="C23" s="29" t="s">
        <v>47</v>
      </c>
      <c r="D23" s="23" t="s">
        <v>363</v>
      </c>
      <c r="E23" s="29" t="s">
        <v>44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20"/>
      <c r="Q23" s="115"/>
      <c r="R23" s="38">
        <v>4</v>
      </c>
      <c r="S23" s="50">
        <v>1</v>
      </c>
      <c r="T23" s="50">
        <v>23</v>
      </c>
      <c r="U23" s="50">
        <f aca="true" t="shared" si="2" ref="U23:U35">S23+T23</f>
        <v>24</v>
      </c>
      <c r="V23" s="121">
        <v>1502.39</v>
      </c>
      <c r="W23" s="121">
        <v>3766.32</v>
      </c>
      <c r="X23" s="121">
        <v>3395.37</v>
      </c>
      <c r="Y23" s="122">
        <v>15440</v>
      </c>
      <c r="Z23" s="123"/>
    </row>
    <row r="24" spans="1:26" ht="34.5" customHeight="1">
      <c r="A24" s="27">
        <v>19</v>
      </c>
      <c r="B24" s="28" t="s">
        <v>364</v>
      </c>
      <c r="C24" s="29" t="s">
        <v>51</v>
      </c>
      <c r="D24" s="23" t="s">
        <v>365</v>
      </c>
      <c r="E24" s="28" t="s">
        <v>242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20"/>
      <c r="Q24" s="115"/>
      <c r="R24" s="38">
        <v>4</v>
      </c>
      <c r="S24" s="50">
        <v>4</v>
      </c>
      <c r="T24" s="50">
        <v>8</v>
      </c>
      <c r="U24" s="50">
        <f t="shared" si="2"/>
        <v>12</v>
      </c>
      <c r="V24" s="121">
        <v>955</v>
      </c>
      <c r="W24" s="121">
        <v>2170.23</v>
      </c>
      <c r="X24" s="121">
        <v>1912.57</v>
      </c>
      <c r="Y24" s="122">
        <v>10000</v>
      </c>
      <c r="Z24" s="123"/>
    </row>
    <row r="25" spans="1:26" ht="34.5" customHeight="1">
      <c r="A25" s="27">
        <v>20</v>
      </c>
      <c r="B25" s="28" t="s">
        <v>271</v>
      </c>
      <c r="C25" s="29" t="s">
        <v>51</v>
      </c>
      <c r="D25" s="23" t="s">
        <v>366</v>
      </c>
      <c r="E25" s="29" t="s">
        <v>45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120"/>
      <c r="Q25" s="115"/>
      <c r="R25" s="38">
        <v>5</v>
      </c>
      <c r="S25" s="50">
        <v>0</v>
      </c>
      <c r="T25" s="50">
        <v>4</v>
      </c>
      <c r="U25" s="50">
        <f t="shared" si="2"/>
        <v>4</v>
      </c>
      <c r="V25" s="121">
        <v>370.62</v>
      </c>
      <c r="W25" s="121">
        <v>882.34</v>
      </c>
      <c r="X25" s="121">
        <v>796.92</v>
      </c>
      <c r="Y25" s="122">
        <v>3200</v>
      </c>
      <c r="Z25" s="123"/>
    </row>
    <row r="26" spans="1:26" ht="34.5" customHeight="1">
      <c r="A26" s="27">
        <v>21</v>
      </c>
      <c r="B26" s="28" t="s">
        <v>367</v>
      </c>
      <c r="C26" s="29" t="s">
        <v>51</v>
      </c>
      <c r="D26" s="23" t="s">
        <v>368</v>
      </c>
      <c r="E26" s="29" t="s">
        <v>56</v>
      </c>
      <c r="F26" s="50">
        <v>11</v>
      </c>
      <c r="G26" s="50">
        <v>10</v>
      </c>
      <c r="H26" s="50">
        <v>0</v>
      </c>
      <c r="I26" s="50">
        <v>0</v>
      </c>
      <c r="J26" s="50">
        <v>34</v>
      </c>
      <c r="K26" s="50">
        <v>20</v>
      </c>
      <c r="L26" s="50">
        <v>0</v>
      </c>
      <c r="M26" s="50">
        <v>0</v>
      </c>
      <c r="N26" s="50">
        <v>8</v>
      </c>
      <c r="O26" s="50">
        <f>SUM(G26:N26)</f>
        <v>72</v>
      </c>
      <c r="P26" s="120">
        <v>9278.25</v>
      </c>
      <c r="Q26" s="115">
        <v>30000</v>
      </c>
      <c r="R26" s="38"/>
      <c r="S26" s="50"/>
      <c r="T26" s="50"/>
      <c r="U26" s="50"/>
      <c r="V26" s="121"/>
      <c r="W26" s="121"/>
      <c r="X26" s="121"/>
      <c r="Y26" s="122"/>
      <c r="Z26" s="119"/>
    </row>
    <row r="27" spans="1:26" ht="34.5" customHeight="1">
      <c r="A27" s="27">
        <v>22</v>
      </c>
      <c r="B27" s="28" t="s">
        <v>60</v>
      </c>
      <c r="C27" s="29" t="s">
        <v>51</v>
      </c>
      <c r="D27" s="23" t="s">
        <v>369</v>
      </c>
      <c r="E27" s="29" t="s">
        <v>45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20"/>
      <c r="Q27" s="115"/>
      <c r="R27" s="38">
        <v>4</v>
      </c>
      <c r="S27" s="50">
        <v>0</v>
      </c>
      <c r="T27" s="50">
        <v>2</v>
      </c>
      <c r="U27" s="50">
        <f t="shared" si="2"/>
        <v>2</v>
      </c>
      <c r="V27" s="121">
        <v>213</v>
      </c>
      <c r="W27" s="121">
        <v>486</v>
      </c>
      <c r="X27" s="121">
        <v>415.16</v>
      </c>
      <c r="Y27" s="122">
        <v>2310</v>
      </c>
      <c r="Z27" s="123"/>
    </row>
    <row r="28" spans="1:26" ht="34.5" customHeight="1">
      <c r="A28" s="27">
        <v>23</v>
      </c>
      <c r="B28" s="28" t="s">
        <v>370</v>
      </c>
      <c r="C28" s="29" t="s">
        <v>51</v>
      </c>
      <c r="D28" s="23" t="s">
        <v>371</v>
      </c>
      <c r="E28" s="29" t="s">
        <v>45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20"/>
      <c r="Q28" s="115"/>
      <c r="R28" s="38">
        <v>4</v>
      </c>
      <c r="S28" s="50">
        <v>2</v>
      </c>
      <c r="T28" s="50">
        <v>0</v>
      </c>
      <c r="U28" s="50">
        <f t="shared" si="2"/>
        <v>2</v>
      </c>
      <c r="V28" s="121">
        <v>153</v>
      </c>
      <c r="W28" s="121">
        <v>402</v>
      </c>
      <c r="X28" s="121">
        <v>342</v>
      </c>
      <c r="Y28" s="122">
        <v>2100</v>
      </c>
      <c r="Z28" s="123"/>
    </row>
    <row r="29" spans="1:26" ht="34.5" customHeight="1">
      <c r="A29" s="27">
        <v>24</v>
      </c>
      <c r="B29" s="28" t="s">
        <v>231</v>
      </c>
      <c r="C29" s="29" t="s">
        <v>51</v>
      </c>
      <c r="D29" s="23" t="s">
        <v>275</v>
      </c>
      <c r="E29" s="29" t="s">
        <v>45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20"/>
      <c r="Q29" s="115"/>
      <c r="R29" s="38">
        <v>5</v>
      </c>
      <c r="S29" s="50">
        <v>0</v>
      </c>
      <c r="T29" s="50">
        <v>2</v>
      </c>
      <c r="U29" s="50">
        <f t="shared" si="2"/>
        <v>2</v>
      </c>
      <c r="V29" s="121">
        <v>185.32</v>
      </c>
      <c r="W29" s="121">
        <v>502.2</v>
      </c>
      <c r="X29" s="121">
        <v>457.7</v>
      </c>
      <c r="Y29" s="122">
        <v>1400</v>
      </c>
      <c r="Z29" s="123"/>
    </row>
    <row r="30" spans="1:26" ht="34.5" customHeight="1">
      <c r="A30" s="27">
        <v>25</v>
      </c>
      <c r="B30" s="28" t="s">
        <v>274</v>
      </c>
      <c r="C30" s="29" t="s">
        <v>51</v>
      </c>
      <c r="D30" s="23" t="s">
        <v>372</v>
      </c>
      <c r="E30" s="29" t="s">
        <v>45</v>
      </c>
      <c r="F30" s="50">
        <v>13</v>
      </c>
      <c r="G30" s="50">
        <v>1</v>
      </c>
      <c r="H30" s="50">
        <v>1</v>
      </c>
      <c r="I30" s="50">
        <v>0</v>
      </c>
      <c r="J30" s="50">
        <v>20</v>
      </c>
      <c r="K30" s="50">
        <v>41</v>
      </c>
      <c r="L30" s="50">
        <v>25</v>
      </c>
      <c r="M30" s="50">
        <v>0</v>
      </c>
      <c r="N30" s="50">
        <v>0</v>
      </c>
      <c r="O30" s="50">
        <f>SUM(G30:N30)</f>
        <v>88</v>
      </c>
      <c r="P30" s="120">
        <v>11891.52</v>
      </c>
      <c r="Q30" s="115">
        <v>31510</v>
      </c>
      <c r="R30" s="38"/>
      <c r="S30" s="50"/>
      <c r="T30" s="50"/>
      <c r="U30" s="50"/>
      <c r="V30" s="121"/>
      <c r="W30" s="121"/>
      <c r="X30" s="121"/>
      <c r="Y30" s="122"/>
      <c r="Z30" s="119"/>
    </row>
    <row r="31" spans="1:26" ht="34.5" customHeight="1">
      <c r="A31" s="27">
        <v>26</v>
      </c>
      <c r="B31" s="28" t="s">
        <v>58</v>
      </c>
      <c r="C31" s="29" t="s">
        <v>51</v>
      </c>
      <c r="D31" s="23" t="s">
        <v>373</v>
      </c>
      <c r="E31" s="29" t="s">
        <v>48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120"/>
      <c r="Q31" s="115"/>
      <c r="R31" s="38">
        <v>5</v>
      </c>
      <c r="S31" s="50">
        <v>15</v>
      </c>
      <c r="T31" s="50">
        <v>0</v>
      </c>
      <c r="U31" s="50">
        <f t="shared" si="2"/>
        <v>15</v>
      </c>
      <c r="V31" s="121">
        <v>1114</v>
      </c>
      <c r="W31" s="121">
        <v>4318.95</v>
      </c>
      <c r="X31" s="121">
        <v>3785.3</v>
      </c>
      <c r="Y31" s="122">
        <v>16500</v>
      </c>
      <c r="Z31" s="123"/>
    </row>
    <row r="32" spans="1:26" ht="34.5" customHeight="1">
      <c r="A32" s="27">
        <v>27</v>
      </c>
      <c r="B32" s="28" t="s">
        <v>374</v>
      </c>
      <c r="C32" s="29" t="s">
        <v>52</v>
      </c>
      <c r="D32" s="23" t="s">
        <v>375</v>
      </c>
      <c r="E32" s="29" t="s">
        <v>376</v>
      </c>
      <c r="F32" s="50">
        <v>14</v>
      </c>
      <c r="G32" s="50">
        <v>4</v>
      </c>
      <c r="H32" s="50">
        <v>0</v>
      </c>
      <c r="I32" s="50">
        <v>0</v>
      </c>
      <c r="J32" s="50">
        <v>64</v>
      </c>
      <c r="K32" s="50">
        <v>26</v>
      </c>
      <c r="L32" s="50">
        <v>26</v>
      </c>
      <c r="M32" s="50">
        <v>0</v>
      </c>
      <c r="N32" s="50">
        <v>0</v>
      </c>
      <c r="O32" s="50">
        <f>SUM(G32:N32)</f>
        <v>120</v>
      </c>
      <c r="P32" s="120">
        <v>11692.13</v>
      </c>
      <c r="Q32" s="115">
        <v>50000</v>
      </c>
      <c r="R32" s="38"/>
      <c r="S32" s="50"/>
      <c r="T32" s="50"/>
      <c r="U32" s="50"/>
      <c r="V32" s="121"/>
      <c r="W32" s="121"/>
      <c r="X32" s="121"/>
      <c r="Y32" s="122"/>
      <c r="Z32" s="119"/>
    </row>
    <row r="33" spans="1:26" ht="34.5" customHeight="1">
      <c r="A33" s="27">
        <v>28</v>
      </c>
      <c r="B33" s="28" t="s">
        <v>377</v>
      </c>
      <c r="C33" s="29" t="s">
        <v>53</v>
      </c>
      <c r="D33" s="23" t="s">
        <v>385</v>
      </c>
      <c r="E33" s="29" t="s">
        <v>44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20"/>
      <c r="Q33" s="115"/>
      <c r="R33" s="38">
        <v>4</v>
      </c>
      <c r="S33" s="50">
        <v>5</v>
      </c>
      <c r="T33" s="50">
        <v>4</v>
      </c>
      <c r="U33" s="50">
        <f t="shared" si="2"/>
        <v>9</v>
      </c>
      <c r="V33" s="121">
        <v>718</v>
      </c>
      <c r="W33" s="121">
        <v>1806.63</v>
      </c>
      <c r="X33" s="121">
        <v>1569.59</v>
      </c>
      <c r="Y33" s="122">
        <v>8280</v>
      </c>
      <c r="Z33" s="123"/>
    </row>
    <row r="34" spans="1:26" ht="34.5" customHeight="1">
      <c r="A34" s="27">
        <v>29</v>
      </c>
      <c r="B34" s="28" t="s">
        <v>378</v>
      </c>
      <c r="C34" s="29" t="s">
        <v>54</v>
      </c>
      <c r="D34" s="23" t="s">
        <v>379</v>
      </c>
      <c r="E34" s="29" t="s">
        <v>44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20"/>
      <c r="Q34" s="115"/>
      <c r="R34" s="38">
        <v>4</v>
      </c>
      <c r="S34" s="50">
        <v>0</v>
      </c>
      <c r="T34" s="50">
        <v>26</v>
      </c>
      <c r="U34" s="50">
        <f t="shared" si="2"/>
        <v>26</v>
      </c>
      <c r="V34" s="121">
        <v>2399.48</v>
      </c>
      <c r="W34" s="121">
        <v>5084.89</v>
      </c>
      <c r="X34" s="121">
        <v>4657.25</v>
      </c>
      <c r="Y34" s="122">
        <v>17800</v>
      </c>
      <c r="Z34" s="123"/>
    </row>
    <row r="35" spans="1:26" ht="34.5" customHeight="1">
      <c r="A35" s="27">
        <v>30</v>
      </c>
      <c r="B35" s="28" t="s">
        <v>380</v>
      </c>
      <c r="C35" s="29" t="s">
        <v>54</v>
      </c>
      <c r="D35" s="23" t="s">
        <v>381</v>
      </c>
      <c r="E35" s="29" t="s">
        <v>45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20"/>
      <c r="Q35" s="115"/>
      <c r="R35" s="38">
        <v>4</v>
      </c>
      <c r="S35" s="50">
        <v>2</v>
      </c>
      <c r="T35" s="50">
        <v>0</v>
      </c>
      <c r="U35" s="50">
        <f t="shared" si="2"/>
        <v>2</v>
      </c>
      <c r="V35" s="121">
        <v>265</v>
      </c>
      <c r="W35" s="121">
        <v>698.32</v>
      </c>
      <c r="X35" s="121">
        <v>625.46</v>
      </c>
      <c r="Y35" s="122">
        <v>3000</v>
      </c>
      <c r="Z35" s="123"/>
    </row>
    <row r="36" spans="1:26" ht="34.5" customHeight="1">
      <c r="A36" s="27">
        <v>31</v>
      </c>
      <c r="B36" s="28"/>
      <c r="C36" s="29"/>
      <c r="D36" s="86"/>
      <c r="E36" s="1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20"/>
      <c r="Q36" s="115"/>
      <c r="R36" s="38"/>
      <c r="S36" s="50"/>
      <c r="T36" s="50"/>
      <c r="U36" s="50"/>
      <c r="V36" s="121"/>
      <c r="W36" s="121"/>
      <c r="X36" s="121"/>
      <c r="Y36" s="122"/>
      <c r="Z36" s="123"/>
    </row>
    <row r="37" spans="1:25" ht="34.5" customHeight="1" thickBot="1">
      <c r="A37" s="165" t="s">
        <v>335</v>
      </c>
      <c r="B37" s="166"/>
      <c r="C37" s="166"/>
      <c r="D37" s="166"/>
      <c r="E37" s="166"/>
      <c r="F37" s="58"/>
      <c r="G37" s="39">
        <f aca="true" t="shared" si="3" ref="G37:Q37">SUM(G6:G36)</f>
        <v>24</v>
      </c>
      <c r="H37" s="39">
        <f t="shared" si="3"/>
        <v>1</v>
      </c>
      <c r="I37" s="39">
        <f t="shared" si="3"/>
        <v>1</v>
      </c>
      <c r="J37" s="39">
        <f t="shared" si="3"/>
        <v>219</v>
      </c>
      <c r="K37" s="39">
        <f t="shared" si="3"/>
        <v>440</v>
      </c>
      <c r="L37" s="39">
        <f t="shared" si="3"/>
        <v>122</v>
      </c>
      <c r="M37" s="39">
        <f t="shared" si="3"/>
        <v>0</v>
      </c>
      <c r="N37" s="39">
        <f t="shared" si="3"/>
        <v>8</v>
      </c>
      <c r="O37" s="39">
        <f t="shared" si="3"/>
        <v>815</v>
      </c>
      <c r="P37" s="42">
        <f t="shared" si="3"/>
        <v>94388.92</v>
      </c>
      <c r="Q37" s="47">
        <f t="shared" si="3"/>
        <v>279798</v>
      </c>
      <c r="R37" s="39"/>
      <c r="S37" s="39">
        <f aca="true" t="shared" si="4" ref="S37:Y37">SUM(S6:S36)</f>
        <v>37</v>
      </c>
      <c r="T37" s="39">
        <f t="shared" si="4"/>
        <v>169</v>
      </c>
      <c r="U37" s="39">
        <f t="shared" si="4"/>
        <v>206</v>
      </c>
      <c r="V37" s="42">
        <f t="shared" si="4"/>
        <v>16716.77</v>
      </c>
      <c r="W37" s="42">
        <f t="shared" si="4"/>
        <v>39700.53999999999</v>
      </c>
      <c r="X37" s="42">
        <f t="shared" si="4"/>
        <v>34835.219999999994</v>
      </c>
      <c r="Y37" s="46">
        <f t="shared" si="4"/>
        <v>143880</v>
      </c>
    </row>
    <row r="38" spans="2:18" ht="23.25" customHeight="1">
      <c r="B38" s="2">
        <f>COUNTIF(B6:B37,"*")</f>
        <v>30</v>
      </c>
      <c r="F38" s="2">
        <f>COUNTIF(F6:F37,"&gt;0")</f>
        <v>7</v>
      </c>
      <c r="R38" s="2">
        <f>COUNTIF(R6:R37,"&gt;0")+COUNTIF(R6:R37,"*")</f>
        <v>22</v>
      </c>
    </row>
  </sheetData>
  <mergeCells count="27">
    <mergeCell ref="A37:E37"/>
    <mergeCell ref="H4:H5"/>
    <mergeCell ref="W3:W5"/>
    <mergeCell ref="X3:X5"/>
    <mergeCell ref="V3:V5"/>
    <mergeCell ref="E3:E5"/>
    <mergeCell ref="F3:F5"/>
    <mergeCell ref="G3:O3"/>
    <mergeCell ref="P3:P5"/>
    <mergeCell ref="A3:A5"/>
    <mergeCell ref="O4:O5"/>
    <mergeCell ref="S4:S5"/>
    <mergeCell ref="T4:T5"/>
    <mergeCell ref="U4:U5"/>
    <mergeCell ref="Q3:Q5"/>
    <mergeCell ref="R3:R5"/>
    <mergeCell ref="S3:U3"/>
    <mergeCell ref="B3:B5"/>
    <mergeCell ref="C3:C5"/>
    <mergeCell ref="D3:D5"/>
    <mergeCell ref="A1:Y1"/>
    <mergeCell ref="A2:E2"/>
    <mergeCell ref="F2:Q2"/>
    <mergeCell ref="R2:Y2"/>
    <mergeCell ref="Y3:Y5"/>
    <mergeCell ref="G4:G5"/>
    <mergeCell ref="I4:N4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1:Y38"/>
  <sheetViews>
    <sheetView workbookViewId="0" topLeftCell="A1">
      <pane ySplit="1" topLeftCell="BM2" activePane="bottomLeft" state="frozen"/>
      <selection pane="topLeft" activeCell="A1" sqref="A1"/>
      <selection pane="bottomLeft" activeCell="H10" sqref="H10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3" width="5.375" style="2" customWidth="1"/>
    <col min="14" max="14" width="6.625" style="2" customWidth="1"/>
    <col min="15" max="15" width="12.00390625" style="2" customWidth="1"/>
    <col min="16" max="16" width="10.125" style="4" customWidth="1"/>
    <col min="17" max="17" width="5.125" style="2" customWidth="1"/>
    <col min="18" max="20" width="5.75390625" style="2" customWidth="1"/>
    <col min="21" max="21" width="11.25390625" style="2" bestFit="1" customWidth="1"/>
    <col min="22" max="23" width="11.875" style="2" bestFit="1" customWidth="1"/>
    <col min="24" max="24" width="10.375" style="2" customWidth="1"/>
    <col min="25" max="25" width="6.25390625" style="21" customWidth="1"/>
    <col min="26" max="26" width="9.00390625" style="2" customWidth="1"/>
    <col min="27" max="16384" width="0" style="2" hidden="1" customWidth="1"/>
  </cols>
  <sheetData>
    <row r="1" spans="1:24" ht="42" customHeight="1" thickBot="1">
      <c r="A1" s="144" t="s">
        <v>409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30" customHeight="1">
      <c r="A2" s="145" t="s">
        <v>29</v>
      </c>
      <c r="B2" s="146"/>
      <c r="C2" s="146"/>
      <c r="D2" s="146"/>
      <c r="E2" s="147"/>
      <c r="F2" s="148" t="s">
        <v>30</v>
      </c>
      <c r="G2" s="146"/>
      <c r="H2" s="146"/>
      <c r="I2" s="146"/>
      <c r="J2" s="146"/>
      <c r="K2" s="146"/>
      <c r="L2" s="146"/>
      <c r="M2" s="146"/>
      <c r="N2" s="146"/>
      <c r="O2" s="146"/>
      <c r="P2" s="149"/>
      <c r="Q2" s="150" t="s">
        <v>31</v>
      </c>
      <c r="R2" s="151"/>
      <c r="S2" s="151"/>
      <c r="T2" s="151"/>
      <c r="U2" s="151"/>
      <c r="V2" s="151"/>
      <c r="W2" s="151"/>
      <c r="X2" s="152"/>
    </row>
    <row r="3" spans="1:24" ht="19.5" customHeight="1">
      <c r="A3" s="142" t="s">
        <v>32</v>
      </c>
      <c r="B3" s="143" t="s">
        <v>33</v>
      </c>
      <c r="C3" s="153" t="s">
        <v>34</v>
      </c>
      <c r="D3" s="153" t="s">
        <v>35</v>
      </c>
      <c r="E3" s="143" t="s">
        <v>36</v>
      </c>
      <c r="F3" s="154" t="s">
        <v>37</v>
      </c>
      <c r="G3" s="155" t="s">
        <v>0</v>
      </c>
      <c r="H3" s="156"/>
      <c r="I3" s="156"/>
      <c r="J3" s="156"/>
      <c r="K3" s="156"/>
      <c r="L3" s="156"/>
      <c r="M3" s="156"/>
      <c r="N3" s="157"/>
      <c r="O3" s="143" t="s">
        <v>38</v>
      </c>
      <c r="P3" s="158" t="s">
        <v>39</v>
      </c>
      <c r="Q3" s="159" t="s">
        <v>37</v>
      </c>
      <c r="R3" s="155" t="s">
        <v>0</v>
      </c>
      <c r="S3" s="156"/>
      <c r="T3" s="157"/>
      <c r="U3" s="143" t="s">
        <v>40</v>
      </c>
      <c r="V3" s="143" t="s">
        <v>41</v>
      </c>
      <c r="W3" s="143" t="s">
        <v>55</v>
      </c>
      <c r="X3" s="160" t="s">
        <v>42</v>
      </c>
    </row>
    <row r="4" spans="1:24" ht="19.5" customHeight="1">
      <c r="A4" s="142"/>
      <c r="B4" s="143"/>
      <c r="C4" s="153"/>
      <c r="D4" s="153"/>
      <c r="E4" s="143"/>
      <c r="F4" s="154"/>
      <c r="G4" s="161" t="s">
        <v>1</v>
      </c>
      <c r="H4" s="162" t="s">
        <v>74</v>
      </c>
      <c r="I4" s="163"/>
      <c r="J4" s="163"/>
      <c r="K4" s="163"/>
      <c r="L4" s="163"/>
      <c r="M4" s="164"/>
      <c r="N4" s="161" t="s">
        <v>3</v>
      </c>
      <c r="O4" s="143"/>
      <c r="P4" s="158"/>
      <c r="Q4" s="159"/>
      <c r="R4" s="161" t="s">
        <v>1</v>
      </c>
      <c r="S4" s="161" t="s">
        <v>4</v>
      </c>
      <c r="T4" s="161" t="s">
        <v>3</v>
      </c>
      <c r="U4" s="143"/>
      <c r="V4" s="143"/>
      <c r="W4" s="143"/>
      <c r="X4" s="160"/>
    </row>
    <row r="5" spans="1:25" s="26" customFormat="1" ht="19.5" customHeight="1">
      <c r="A5" s="142"/>
      <c r="B5" s="143"/>
      <c r="C5" s="153"/>
      <c r="D5" s="153"/>
      <c r="E5" s="143"/>
      <c r="F5" s="154"/>
      <c r="G5" s="161"/>
      <c r="H5" s="87" t="s">
        <v>5</v>
      </c>
      <c r="I5" s="87" t="s">
        <v>6</v>
      </c>
      <c r="J5" s="87" t="s">
        <v>7</v>
      </c>
      <c r="K5" s="87" t="s">
        <v>8</v>
      </c>
      <c r="L5" s="87" t="s">
        <v>383</v>
      </c>
      <c r="M5" s="25" t="s">
        <v>10</v>
      </c>
      <c r="N5" s="161"/>
      <c r="O5" s="143"/>
      <c r="P5" s="158"/>
      <c r="Q5" s="159"/>
      <c r="R5" s="161"/>
      <c r="S5" s="161"/>
      <c r="T5" s="161"/>
      <c r="U5" s="143"/>
      <c r="V5" s="143"/>
      <c r="W5" s="143"/>
      <c r="X5" s="160"/>
      <c r="Y5" s="36"/>
    </row>
    <row r="6" spans="1:24" ht="34.5" customHeight="1">
      <c r="A6" s="27">
        <v>1</v>
      </c>
      <c r="B6" s="28" t="s">
        <v>387</v>
      </c>
      <c r="C6" s="29" t="s">
        <v>43</v>
      </c>
      <c r="D6" s="23" t="s">
        <v>406</v>
      </c>
      <c r="E6" s="29" t="s">
        <v>56</v>
      </c>
      <c r="F6" s="109"/>
      <c r="G6" s="50"/>
      <c r="H6" s="50"/>
      <c r="I6" s="50"/>
      <c r="J6" s="50"/>
      <c r="K6" s="50"/>
      <c r="L6" s="50"/>
      <c r="M6" s="50"/>
      <c r="N6" s="50"/>
      <c r="O6" s="131"/>
      <c r="P6" s="132"/>
      <c r="Q6" s="38">
        <v>4</v>
      </c>
      <c r="R6" s="50">
        <v>0</v>
      </c>
      <c r="S6" s="50">
        <v>12</v>
      </c>
      <c r="T6" s="50">
        <f>R6+S6</f>
        <v>12</v>
      </c>
      <c r="U6" s="51">
        <v>695.71</v>
      </c>
      <c r="V6" s="51">
        <v>1873.48</v>
      </c>
      <c r="W6" s="51">
        <v>1694.96</v>
      </c>
      <c r="X6" s="68">
        <v>6000</v>
      </c>
    </row>
    <row r="7" spans="1:24" ht="34.5" customHeight="1">
      <c r="A7" s="27">
        <v>2</v>
      </c>
      <c r="B7" s="28" t="s">
        <v>76</v>
      </c>
      <c r="C7" s="29" t="s">
        <v>43</v>
      </c>
      <c r="D7" s="23" t="s">
        <v>407</v>
      </c>
      <c r="E7" s="29" t="s">
        <v>44</v>
      </c>
      <c r="F7" s="50"/>
      <c r="G7" s="50"/>
      <c r="H7" s="50"/>
      <c r="I7" s="50"/>
      <c r="J7" s="50"/>
      <c r="K7" s="50"/>
      <c r="L7" s="50"/>
      <c r="M7" s="50"/>
      <c r="N7" s="50"/>
      <c r="O7" s="131"/>
      <c r="P7" s="132"/>
      <c r="Q7" s="38">
        <v>4</v>
      </c>
      <c r="R7" s="50">
        <v>0</v>
      </c>
      <c r="S7" s="50">
        <v>13</v>
      </c>
      <c r="T7" s="50">
        <f aca="true" t="shared" si="0" ref="T7:T19">R7+S7</f>
        <v>13</v>
      </c>
      <c r="U7" s="51">
        <v>1293.13</v>
      </c>
      <c r="V7" s="51">
        <v>2178.41</v>
      </c>
      <c r="W7" s="51">
        <v>1866.63</v>
      </c>
      <c r="X7" s="68">
        <v>7500</v>
      </c>
    </row>
    <row r="8" spans="1:24" ht="34.5" customHeight="1">
      <c r="A8" s="27">
        <v>3</v>
      </c>
      <c r="B8" s="28" t="s">
        <v>388</v>
      </c>
      <c r="C8" s="29" t="s">
        <v>43</v>
      </c>
      <c r="D8" s="23" t="s">
        <v>389</v>
      </c>
      <c r="E8" s="29" t="s">
        <v>44</v>
      </c>
      <c r="F8" s="50"/>
      <c r="G8" s="50"/>
      <c r="H8" s="50"/>
      <c r="I8" s="50"/>
      <c r="J8" s="50"/>
      <c r="K8" s="50"/>
      <c r="L8" s="50"/>
      <c r="M8" s="50"/>
      <c r="N8" s="50"/>
      <c r="O8" s="131"/>
      <c r="P8" s="132"/>
      <c r="Q8" s="38" t="s">
        <v>408</v>
      </c>
      <c r="R8" s="50">
        <v>0</v>
      </c>
      <c r="S8" s="50">
        <v>12</v>
      </c>
      <c r="T8" s="50">
        <f t="shared" si="0"/>
        <v>12</v>
      </c>
      <c r="U8" s="51">
        <v>1116</v>
      </c>
      <c r="V8" s="51">
        <v>2060.22</v>
      </c>
      <c r="W8" s="51">
        <v>1921.38</v>
      </c>
      <c r="X8" s="68">
        <v>7800</v>
      </c>
    </row>
    <row r="9" spans="1:24" ht="34.5" customHeight="1">
      <c r="A9" s="27">
        <v>4</v>
      </c>
      <c r="B9" s="28" t="s">
        <v>390</v>
      </c>
      <c r="C9" s="29" t="s">
        <v>43</v>
      </c>
      <c r="D9" s="23" t="s">
        <v>391</v>
      </c>
      <c r="E9" s="29" t="s">
        <v>44</v>
      </c>
      <c r="F9" s="50"/>
      <c r="G9" s="50"/>
      <c r="H9" s="50"/>
      <c r="I9" s="50"/>
      <c r="J9" s="50"/>
      <c r="K9" s="50"/>
      <c r="L9" s="50"/>
      <c r="M9" s="50"/>
      <c r="N9" s="50"/>
      <c r="O9" s="131"/>
      <c r="P9" s="132"/>
      <c r="Q9" s="38">
        <v>4</v>
      </c>
      <c r="R9" s="50">
        <v>14</v>
      </c>
      <c r="S9" s="50">
        <v>6</v>
      </c>
      <c r="T9" s="50">
        <f t="shared" si="0"/>
        <v>20</v>
      </c>
      <c r="U9" s="51">
        <v>1749</v>
      </c>
      <c r="V9" s="51">
        <v>3838.63</v>
      </c>
      <c r="W9" s="51">
        <v>3429.7</v>
      </c>
      <c r="X9" s="68">
        <v>10000</v>
      </c>
    </row>
    <row r="10" spans="1:24" ht="34.5" customHeight="1">
      <c r="A10" s="27">
        <v>5</v>
      </c>
      <c r="B10" s="28" t="s">
        <v>392</v>
      </c>
      <c r="C10" s="29" t="s">
        <v>43</v>
      </c>
      <c r="D10" s="23" t="s">
        <v>393</v>
      </c>
      <c r="E10" s="29" t="s">
        <v>44</v>
      </c>
      <c r="F10" s="50"/>
      <c r="G10" s="50"/>
      <c r="H10" s="50"/>
      <c r="I10" s="50"/>
      <c r="J10" s="50"/>
      <c r="K10" s="50"/>
      <c r="L10" s="50"/>
      <c r="M10" s="50"/>
      <c r="N10" s="50"/>
      <c r="O10" s="131"/>
      <c r="P10" s="132"/>
      <c r="Q10" s="38">
        <v>4</v>
      </c>
      <c r="R10" s="50">
        <v>10</v>
      </c>
      <c r="S10" s="50">
        <v>3</v>
      </c>
      <c r="T10" s="50">
        <f t="shared" si="0"/>
        <v>13</v>
      </c>
      <c r="U10" s="51">
        <v>1324.2</v>
      </c>
      <c r="V10" s="51">
        <v>2549.84</v>
      </c>
      <c r="W10" s="51">
        <v>2261.74</v>
      </c>
      <c r="X10" s="68">
        <v>5200</v>
      </c>
    </row>
    <row r="11" spans="1:24" ht="34.5" customHeight="1">
      <c r="A11" s="27">
        <v>6</v>
      </c>
      <c r="B11" s="28" t="s">
        <v>394</v>
      </c>
      <c r="C11" s="29" t="s">
        <v>43</v>
      </c>
      <c r="D11" s="23" t="s">
        <v>272</v>
      </c>
      <c r="E11" s="29" t="s">
        <v>45</v>
      </c>
      <c r="F11" s="50"/>
      <c r="G11" s="50"/>
      <c r="H11" s="50"/>
      <c r="I11" s="50"/>
      <c r="J11" s="50"/>
      <c r="K11" s="50"/>
      <c r="L11" s="50"/>
      <c r="M11" s="50"/>
      <c r="N11" s="50"/>
      <c r="O11" s="131"/>
      <c r="P11" s="132"/>
      <c r="Q11" s="38">
        <v>4</v>
      </c>
      <c r="R11" s="50">
        <v>0</v>
      </c>
      <c r="S11" s="50">
        <v>6</v>
      </c>
      <c r="T11" s="50">
        <f t="shared" si="0"/>
        <v>6</v>
      </c>
      <c r="U11" s="51">
        <v>565.2</v>
      </c>
      <c r="V11" s="51">
        <v>1002.3</v>
      </c>
      <c r="W11" s="51">
        <v>823.62</v>
      </c>
      <c r="X11" s="68">
        <v>3000</v>
      </c>
    </row>
    <row r="12" spans="1:24" ht="34.5" customHeight="1">
      <c r="A12" s="27">
        <v>7</v>
      </c>
      <c r="B12" s="28" t="s">
        <v>353</v>
      </c>
      <c r="C12" s="29" t="s">
        <v>46</v>
      </c>
      <c r="D12" s="23" t="s">
        <v>395</v>
      </c>
      <c r="E12" s="29" t="s">
        <v>56</v>
      </c>
      <c r="F12" s="50"/>
      <c r="G12" s="50"/>
      <c r="H12" s="50"/>
      <c r="I12" s="50"/>
      <c r="J12" s="50"/>
      <c r="K12" s="50"/>
      <c r="L12" s="50"/>
      <c r="M12" s="50"/>
      <c r="N12" s="50"/>
      <c r="O12" s="131"/>
      <c r="P12" s="132"/>
      <c r="Q12" s="38" t="s">
        <v>50</v>
      </c>
      <c r="R12" s="50">
        <v>0</v>
      </c>
      <c r="S12" s="50">
        <v>3</v>
      </c>
      <c r="T12" s="50">
        <f t="shared" si="0"/>
        <v>3</v>
      </c>
      <c r="U12" s="51">
        <v>328</v>
      </c>
      <c r="V12" s="51">
        <v>811.12</v>
      </c>
      <c r="W12" s="51">
        <v>715.46</v>
      </c>
      <c r="X12" s="68">
        <v>4340</v>
      </c>
    </row>
    <row r="13" spans="1:24" ht="34.5" customHeight="1">
      <c r="A13" s="27">
        <v>8</v>
      </c>
      <c r="B13" s="28" t="s">
        <v>347</v>
      </c>
      <c r="C13" s="29" t="s">
        <v>46</v>
      </c>
      <c r="D13" s="23" t="s">
        <v>253</v>
      </c>
      <c r="E13" s="29" t="s">
        <v>45</v>
      </c>
      <c r="F13" s="50">
        <v>14</v>
      </c>
      <c r="G13" s="50">
        <v>5</v>
      </c>
      <c r="H13" s="50">
        <v>0</v>
      </c>
      <c r="I13" s="50">
        <v>48</v>
      </c>
      <c r="J13" s="50">
        <v>63</v>
      </c>
      <c r="K13" s="50">
        <v>0</v>
      </c>
      <c r="L13" s="50">
        <v>0</v>
      </c>
      <c r="M13" s="50">
        <v>0</v>
      </c>
      <c r="N13" s="50">
        <f>SUM(G13:L13)</f>
        <v>116</v>
      </c>
      <c r="O13" s="51">
        <v>12477.16</v>
      </c>
      <c r="P13" s="132">
        <v>33000</v>
      </c>
      <c r="Q13" s="38"/>
      <c r="R13" s="50"/>
      <c r="S13" s="50"/>
      <c r="T13" s="50"/>
      <c r="U13" s="51"/>
      <c r="V13" s="51"/>
      <c r="W13" s="51"/>
      <c r="X13" s="68"/>
    </row>
    <row r="14" spans="1:24" ht="34.5" customHeight="1">
      <c r="A14" s="27">
        <v>9</v>
      </c>
      <c r="B14" s="28" t="s">
        <v>230</v>
      </c>
      <c r="C14" s="29" t="s">
        <v>46</v>
      </c>
      <c r="D14" s="23" t="s">
        <v>254</v>
      </c>
      <c r="E14" s="29" t="s">
        <v>45</v>
      </c>
      <c r="F14" s="50"/>
      <c r="G14" s="50"/>
      <c r="H14" s="50"/>
      <c r="I14" s="50"/>
      <c r="J14" s="50"/>
      <c r="K14" s="50"/>
      <c r="L14" s="50"/>
      <c r="M14" s="50"/>
      <c r="N14" s="50"/>
      <c r="O14" s="131"/>
      <c r="P14" s="132"/>
      <c r="Q14" s="38">
        <v>5</v>
      </c>
      <c r="R14" s="50">
        <v>4</v>
      </c>
      <c r="S14" s="50">
        <v>3</v>
      </c>
      <c r="T14" s="50">
        <f t="shared" si="0"/>
        <v>7</v>
      </c>
      <c r="U14" s="51">
        <v>692.72</v>
      </c>
      <c r="V14" s="51">
        <v>1803.34</v>
      </c>
      <c r="W14" s="51">
        <v>1583.64</v>
      </c>
      <c r="X14" s="68">
        <v>6100</v>
      </c>
    </row>
    <row r="15" spans="1:24" ht="34.5" customHeight="1">
      <c r="A15" s="27">
        <v>10</v>
      </c>
      <c r="B15" s="28" t="s">
        <v>73</v>
      </c>
      <c r="C15" s="29" t="s">
        <v>46</v>
      </c>
      <c r="D15" s="23" t="s">
        <v>273</v>
      </c>
      <c r="E15" s="29" t="s">
        <v>45</v>
      </c>
      <c r="F15" s="50"/>
      <c r="G15" s="50"/>
      <c r="H15" s="50"/>
      <c r="I15" s="50"/>
      <c r="J15" s="50"/>
      <c r="K15" s="50"/>
      <c r="L15" s="50"/>
      <c r="M15" s="50"/>
      <c r="N15" s="50"/>
      <c r="O15" s="131"/>
      <c r="P15" s="132"/>
      <c r="Q15" s="38">
        <v>4</v>
      </c>
      <c r="R15" s="50">
        <v>0</v>
      </c>
      <c r="S15" s="50">
        <v>4</v>
      </c>
      <c r="T15" s="50">
        <f t="shared" si="0"/>
        <v>4</v>
      </c>
      <c r="U15" s="51">
        <v>457.94</v>
      </c>
      <c r="V15" s="51">
        <v>862.2</v>
      </c>
      <c r="W15" s="51">
        <v>771.47</v>
      </c>
      <c r="X15" s="68">
        <v>3600</v>
      </c>
    </row>
    <row r="16" spans="1:24" ht="34.5" customHeight="1">
      <c r="A16" s="27">
        <v>11</v>
      </c>
      <c r="B16" s="28" t="s">
        <v>60</v>
      </c>
      <c r="C16" s="29" t="s">
        <v>47</v>
      </c>
      <c r="D16" s="23" t="s">
        <v>396</v>
      </c>
      <c r="E16" s="29" t="s">
        <v>44</v>
      </c>
      <c r="F16" s="50"/>
      <c r="G16" s="50"/>
      <c r="H16" s="50"/>
      <c r="I16" s="50"/>
      <c r="J16" s="50"/>
      <c r="K16" s="50"/>
      <c r="L16" s="50"/>
      <c r="M16" s="50"/>
      <c r="N16" s="50"/>
      <c r="O16" s="131"/>
      <c r="P16" s="132"/>
      <c r="Q16" s="38">
        <v>5</v>
      </c>
      <c r="R16" s="50">
        <v>0</v>
      </c>
      <c r="S16" s="50">
        <v>6</v>
      </c>
      <c r="T16" s="50">
        <f t="shared" si="0"/>
        <v>6</v>
      </c>
      <c r="U16" s="51">
        <v>476</v>
      </c>
      <c r="V16" s="51">
        <v>1251.06</v>
      </c>
      <c r="W16" s="51">
        <v>1069.52</v>
      </c>
      <c r="X16" s="68">
        <v>5338</v>
      </c>
    </row>
    <row r="17" spans="1:24" ht="34.5" customHeight="1">
      <c r="A17" s="27">
        <v>12</v>
      </c>
      <c r="B17" s="28" t="s">
        <v>397</v>
      </c>
      <c r="C17" s="29" t="s">
        <v>47</v>
      </c>
      <c r="D17" s="23" t="s">
        <v>359</v>
      </c>
      <c r="E17" s="29" t="s">
        <v>45</v>
      </c>
      <c r="F17" s="50"/>
      <c r="G17" s="50"/>
      <c r="H17" s="50"/>
      <c r="I17" s="50"/>
      <c r="J17" s="50"/>
      <c r="K17" s="50"/>
      <c r="L17" s="50"/>
      <c r="M17" s="50"/>
      <c r="N17" s="50"/>
      <c r="O17" s="131"/>
      <c r="P17" s="132"/>
      <c r="Q17" s="38">
        <v>5</v>
      </c>
      <c r="R17" s="50">
        <v>36</v>
      </c>
      <c r="S17" s="50">
        <v>0</v>
      </c>
      <c r="T17" s="50">
        <f t="shared" si="0"/>
        <v>36</v>
      </c>
      <c r="U17" s="51">
        <v>2944</v>
      </c>
      <c r="V17" s="51">
        <v>8056.72</v>
      </c>
      <c r="W17" s="51">
        <v>7068.04</v>
      </c>
      <c r="X17" s="68">
        <v>31680</v>
      </c>
    </row>
    <row r="18" spans="1:24" ht="34.5" customHeight="1">
      <c r="A18" s="27">
        <v>13</v>
      </c>
      <c r="B18" s="28" t="s">
        <v>398</v>
      </c>
      <c r="C18" s="29" t="s">
        <v>51</v>
      </c>
      <c r="D18" s="23" t="s">
        <v>249</v>
      </c>
      <c r="E18" s="29" t="s">
        <v>44</v>
      </c>
      <c r="F18" s="50"/>
      <c r="G18" s="50"/>
      <c r="H18" s="50"/>
      <c r="I18" s="50"/>
      <c r="J18" s="50"/>
      <c r="K18" s="50"/>
      <c r="L18" s="50"/>
      <c r="M18" s="50"/>
      <c r="N18" s="50"/>
      <c r="O18" s="131"/>
      <c r="P18" s="132"/>
      <c r="Q18" s="38" t="s">
        <v>50</v>
      </c>
      <c r="R18" s="50">
        <v>4</v>
      </c>
      <c r="S18" s="50">
        <v>6</v>
      </c>
      <c r="T18" s="50">
        <f t="shared" si="0"/>
        <v>10</v>
      </c>
      <c r="U18" s="51">
        <v>902.88</v>
      </c>
      <c r="V18" s="51">
        <v>2138.94</v>
      </c>
      <c r="W18" s="51">
        <v>1916.57</v>
      </c>
      <c r="X18" s="68">
        <v>10000</v>
      </c>
    </row>
    <row r="19" spans="1:24" ht="34.5" customHeight="1">
      <c r="A19" s="27">
        <v>14</v>
      </c>
      <c r="B19" s="28" t="s">
        <v>76</v>
      </c>
      <c r="C19" s="29" t="s">
        <v>51</v>
      </c>
      <c r="D19" s="23" t="s">
        <v>399</v>
      </c>
      <c r="E19" s="29" t="s">
        <v>44</v>
      </c>
      <c r="F19" s="50"/>
      <c r="G19" s="50"/>
      <c r="H19" s="50"/>
      <c r="I19" s="50"/>
      <c r="J19" s="50"/>
      <c r="K19" s="50"/>
      <c r="L19" s="50"/>
      <c r="M19" s="50"/>
      <c r="N19" s="50"/>
      <c r="O19" s="131"/>
      <c r="P19" s="132"/>
      <c r="Q19" s="38" t="s">
        <v>50</v>
      </c>
      <c r="R19" s="50">
        <v>3</v>
      </c>
      <c r="S19" s="50">
        <v>7</v>
      </c>
      <c r="T19" s="50">
        <f t="shared" si="0"/>
        <v>10</v>
      </c>
      <c r="U19" s="51">
        <v>862.04</v>
      </c>
      <c r="V19" s="51">
        <v>2087.93</v>
      </c>
      <c r="W19" s="51">
        <v>1856.12</v>
      </c>
      <c r="X19" s="68">
        <v>10000</v>
      </c>
    </row>
    <row r="20" spans="1:24" ht="34.5" customHeight="1">
      <c r="A20" s="27">
        <v>15</v>
      </c>
      <c r="B20" s="28" t="s">
        <v>400</v>
      </c>
      <c r="C20" s="29" t="s">
        <v>52</v>
      </c>
      <c r="D20" s="23" t="s">
        <v>401</v>
      </c>
      <c r="E20" s="29" t="s">
        <v>48</v>
      </c>
      <c r="F20" s="50">
        <v>14</v>
      </c>
      <c r="G20" s="50">
        <v>0</v>
      </c>
      <c r="H20" s="50">
        <v>65</v>
      </c>
      <c r="I20" s="50">
        <v>103</v>
      </c>
      <c r="J20" s="50">
        <v>0</v>
      </c>
      <c r="K20" s="50">
        <v>0</v>
      </c>
      <c r="L20" s="50">
        <v>0</v>
      </c>
      <c r="M20" s="50">
        <v>0</v>
      </c>
      <c r="N20" s="50">
        <f>SUM(G20:L20)</f>
        <v>168</v>
      </c>
      <c r="O20" s="51">
        <v>14765.95</v>
      </c>
      <c r="P20" s="132">
        <v>72000</v>
      </c>
      <c r="Q20" s="38"/>
      <c r="R20" s="50"/>
      <c r="S20" s="50"/>
      <c r="T20" s="50"/>
      <c r="U20" s="51"/>
      <c r="V20" s="51"/>
      <c r="W20" s="51"/>
      <c r="X20" s="68"/>
    </row>
    <row r="21" spans="1:24" ht="34.5" customHeight="1">
      <c r="A21" s="27">
        <v>16</v>
      </c>
      <c r="B21" s="28" t="s">
        <v>402</v>
      </c>
      <c r="C21" s="29" t="s">
        <v>59</v>
      </c>
      <c r="D21" s="23" t="s">
        <v>403</v>
      </c>
      <c r="E21" s="29" t="s">
        <v>376</v>
      </c>
      <c r="F21" s="50">
        <v>14</v>
      </c>
      <c r="G21" s="50">
        <v>4</v>
      </c>
      <c r="H21" s="50">
        <v>0</v>
      </c>
      <c r="I21" s="50">
        <v>26</v>
      </c>
      <c r="J21" s="50">
        <v>25</v>
      </c>
      <c r="K21" s="50">
        <v>14</v>
      </c>
      <c r="L21" s="50">
        <v>0</v>
      </c>
      <c r="M21" s="50">
        <v>0</v>
      </c>
      <c r="N21" s="50">
        <f>SUM(G21:L21)</f>
        <v>69</v>
      </c>
      <c r="O21" s="51">
        <v>9191.76</v>
      </c>
      <c r="P21" s="132">
        <v>40000</v>
      </c>
      <c r="Q21" s="38"/>
      <c r="R21" s="50"/>
      <c r="S21" s="50"/>
      <c r="T21" s="50"/>
      <c r="U21" s="51"/>
      <c r="V21" s="51"/>
      <c r="W21" s="51"/>
      <c r="X21" s="68"/>
    </row>
    <row r="22" spans="1:24" ht="34.5" customHeight="1">
      <c r="A22" s="27">
        <v>17</v>
      </c>
      <c r="B22" s="28" t="s">
        <v>404</v>
      </c>
      <c r="C22" s="29" t="s">
        <v>54</v>
      </c>
      <c r="D22" s="23" t="s">
        <v>405</v>
      </c>
      <c r="E22" s="29" t="s">
        <v>61</v>
      </c>
      <c r="F22" s="110"/>
      <c r="G22" s="103"/>
      <c r="H22" s="103"/>
      <c r="I22" s="103"/>
      <c r="J22" s="103"/>
      <c r="K22" s="103"/>
      <c r="L22" s="103"/>
      <c r="M22" s="103"/>
      <c r="N22" s="103"/>
      <c r="O22" s="133"/>
      <c r="P22" s="134"/>
      <c r="Q22" s="38">
        <v>4</v>
      </c>
      <c r="R22" s="50">
        <v>12</v>
      </c>
      <c r="S22" s="50">
        <v>2</v>
      </c>
      <c r="T22" s="50">
        <f>R22+S22</f>
        <v>14</v>
      </c>
      <c r="U22" s="51">
        <v>1370</v>
      </c>
      <c r="V22" s="51">
        <v>2754.77</v>
      </c>
      <c r="W22" s="51">
        <v>2570.27</v>
      </c>
      <c r="X22" s="68">
        <v>11000</v>
      </c>
    </row>
    <row r="23" spans="1:25" ht="34.5" customHeight="1">
      <c r="A23" s="27">
        <v>18</v>
      </c>
      <c r="B23" s="28"/>
      <c r="C23" s="29"/>
      <c r="D23" s="23"/>
      <c r="E23" s="29"/>
      <c r="F23" s="50"/>
      <c r="G23" s="50"/>
      <c r="H23" s="50"/>
      <c r="I23" s="50"/>
      <c r="J23" s="50"/>
      <c r="K23" s="50"/>
      <c r="L23" s="50"/>
      <c r="M23" s="50"/>
      <c r="N23" s="50"/>
      <c r="O23" s="120"/>
      <c r="P23" s="115"/>
      <c r="Q23" s="38"/>
      <c r="R23" s="50"/>
      <c r="S23" s="50"/>
      <c r="T23" s="50"/>
      <c r="U23" s="121"/>
      <c r="V23" s="121"/>
      <c r="W23" s="121"/>
      <c r="X23" s="122"/>
      <c r="Y23" s="123"/>
    </row>
    <row r="24" spans="1:25" ht="34.5" customHeight="1">
      <c r="A24" s="27">
        <v>19</v>
      </c>
      <c r="B24" s="28"/>
      <c r="C24" s="29"/>
      <c r="D24" s="23"/>
      <c r="E24" s="29"/>
      <c r="F24" s="50"/>
      <c r="G24" s="50"/>
      <c r="H24" s="50"/>
      <c r="I24" s="50"/>
      <c r="J24" s="50"/>
      <c r="K24" s="50"/>
      <c r="L24" s="50"/>
      <c r="M24" s="50"/>
      <c r="N24" s="50"/>
      <c r="O24" s="120"/>
      <c r="P24" s="115"/>
      <c r="Q24" s="38"/>
      <c r="R24" s="50"/>
      <c r="S24" s="50"/>
      <c r="T24" s="50"/>
      <c r="U24" s="121"/>
      <c r="V24" s="121"/>
      <c r="W24" s="121"/>
      <c r="X24" s="122"/>
      <c r="Y24" s="123"/>
    </row>
    <row r="25" spans="1:25" ht="34.5" customHeight="1">
      <c r="A25" s="27">
        <v>20</v>
      </c>
      <c r="B25" s="28"/>
      <c r="C25" s="29"/>
      <c r="D25" s="23"/>
      <c r="E25" s="29"/>
      <c r="F25" s="50"/>
      <c r="G25" s="50"/>
      <c r="H25" s="50"/>
      <c r="I25" s="50"/>
      <c r="J25" s="50"/>
      <c r="K25" s="50"/>
      <c r="L25" s="50"/>
      <c r="M25" s="50"/>
      <c r="N25" s="50"/>
      <c r="O25" s="120"/>
      <c r="P25" s="115"/>
      <c r="Q25" s="38"/>
      <c r="R25" s="50"/>
      <c r="S25" s="50"/>
      <c r="T25" s="50"/>
      <c r="U25" s="121"/>
      <c r="V25" s="121"/>
      <c r="W25" s="121"/>
      <c r="X25" s="122"/>
      <c r="Y25" s="123"/>
    </row>
    <row r="26" spans="1:25" ht="34.5" customHeight="1">
      <c r="A26" s="27">
        <v>21</v>
      </c>
      <c r="B26" s="28"/>
      <c r="C26" s="29"/>
      <c r="D26" s="23"/>
      <c r="E26" s="29"/>
      <c r="F26" s="50"/>
      <c r="G26" s="50"/>
      <c r="H26" s="50"/>
      <c r="I26" s="50"/>
      <c r="J26" s="50"/>
      <c r="K26" s="50"/>
      <c r="L26" s="50"/>
      <c r="M26" s="50"/>
      <c r="N26" s="50"/>
      <c r="O26" s="120"/>
      <c r="P26" s="115"/>
      <c r="Q26" s="38"/>
      <c r="R26" s="50"/>
      <c r="S26" s="50"/>
      <c r="T26" s="50"/>
      <c r="U26" s="121"/>
      <c r="V26" s="121"/>
      <c r="W26" s="121"/>
      <c r="X26" s="122"/>
      <c r="Y26" s="119"/>
    </row>
    <row r="27" spans="1:25" ht="34.5" customHeight="1">
      <c r="A27" s="27">
        <v>22</v>
      </c>
      <c r="B27" s="28"/>
      <c r="C27" s="29"/>
      <c r="D27" s="23"/>
      <c r="E27" s="29"/>
      <c r="F27" s="50"/>
      <c r="G27" s="50"/>
      <c r="H27" s="50"/>
      <c r="I27" s="50"/>
      <c r="J27" s="50"/>
      <c r="K27" s="50"/>
      <c r="L27" s="50"/>
      <c r="M27" s="50"/>
      <c r="N27" s="50"/>
      <c r="O27" s="120"/>
      <c r="P27" s="115"/>
      <c r="Q27" s="38"/>
      <c r="R27" s="50"/>
      <c r="S27" s="50"/>
      <c r="T27" s="50"/>
      <c r="U27" s="121"/>
      <c r="V27" s="121"/>
      <c r="W27" s="121"/>
      <c r="X27" s="122"/>
      <c r="Y27" s="123"/>
    </row>
    <row r="28" spans="1:25" ht="34.5" customHeight="1">
      <c r="A28" s="27">
        <v>23</v>
      </c>
      <c r="B28" s="28"/>
      <c r="C28" s="29"/>
      <c r="D28" s="23"/>
      <c r="E28" s="29"/>
      <c r="F28" s="50"/>
      <c r="G28" s="50"/>
      <c r="H28" s="50"/>
      <c r="I28" s="50"/>
      <c r="J28" s="50"/>
      <c r="K28" s="50"/>
      <c r="L28" s="50"/>
      <c r="M28" s="50"/>
      <c r="N28" s="50"/>
      <c r="O28" s="120"/>
      <c r="P28" s="115"/>
      <c r="Q28" s="38"/>
      <c r="R28" s="50"/>
      <c r="S28" s="50"/>
      <c r="T28" s="50"/>
      <c r="U28" s="121"/>
      <c r="V28" s="121"/>
      <c r="W28" s="121"/>
      <c r="X28" s="122"/>
      <c r="Y28" s="123"/>
    </row>
    <row r="29" spans="1:25" ht="34.5" customHeight="1">
      <c r="A29" s="27">
        <v>24</v>
      </c>
      <c r="B29" s="28"/>
      <c r="C29" s="29"/>
      <c r="D29" s="23"/>
      <c r="E29" s="29"/>
      <c r="F29" s="50"/>
      <c r="G29" s="50"/>
      <c r="H29" s="50"/>
      <c r="I29" s="50"/>
      <c r="J29" s="50"/>
      <c r="K29" s="50"/>
      <c r="L29" s="50"/>
      <c r="M29" s="50"/>
      <c r="N29" s="50"/>
      <c r="O29" s="120"/>
      <c r="P29" s="115"/>
      <c r="Q29" s="38"/>
      <c r="R29" s="50"/>
      <c r="S29" s="50"/>
      <c r="T29" s="50"/>
      <c r="U29" s="121"/>
      <c r="V29" s="121"/>
      <c r="W29" s="121"/>
      <c r="X29" s="122"/>
      <c r="Y29" s="123"/>
    </row>
    <row r="30" spans="1:25" ht="34.5" customHeight="1">
      <c r="A30" s="27">
        <v>25</v>
      </c>
      <c r="B30" s="28"/>
      <c r="C30" s="29"/>
      <c r="D30" s="23"/>
      <c r="E30" s="29"/>
      <c r="F30" s="50"/>
      <c r="G30" s="50"/>
      <c r="H30" s="50"/>
      <c r="I30" s="50"/>
      <c r="J30" s="50"/>
      <c r="K30" s="50"/>
      <c r="L30" s="50"/>
      <c r="M30" s="50"/>
      <c r="N30" s="50"/>
      <c r="O30" s="120"/>
      <c r="P30" s="115"/>
      <c r="Q30" s="38"/>
      <c r="R30" s="50"/>
      <c r="S30" s="50"/>
      <c r="T30" s="50"/>
      <c r="U30" s="121"/>
      <c r="V30" s="121"/>
      <c r="W30" s="121"/>
      <c r="X30" s="122"/>
      <c r="Y30" s="119"/>
    </row>
    <row r="31" spans="1:25" ht="34.5" customHeight="1">
      <c r="A31" s="27">
        <v>26</v>
      </c>
      <c r="B31" s="28"/>
      <c r="C31" s="29"/>
      <c r="D31" s="23"/>
      <c r="E31" s="29"/>
      <c r="F31" s="50"/>
      <c r="G31" s="50"/>
      <c r="H31" s="50"/>
      <c r="I31" s="50"/>
      <c r="J31" s="50"/>
      <c r="K31" s="50"/>
      <c r="L31" s="50"/>
      <c r="M31" s="50"/>
      <c r="N31" s="50"/>
      <c r="O31" s="120"/>
      <c r="P31" s="115"/>
      <c r="Q31" s="38"/>
      <c r="R31" s="50"/>
      <c r="S31" s="50"/>
      <c r="T31" s="50"/>
      <c r="U31" s="121"/>
      <c r="V31" s="121"/>
      <c r="W31" s="121"/>
      <c r="X31" s="122"/>
      <c r="Y31" s="123"/>
    </row>
    <row r="32" spans="1:25" ht="34.5" customHeight="1">
      <c r="A32" s="27">
        <v>27</v>
      </c>
      <c r="B32" s="28"/>
      <c r="C32" s="29"/>
      <c r="D32" s="23"/>
      <c r="E32" s="29"/>
      <c r="F32" s="50"/>
      <c r="G32" s="50"/>
      <c r="H32" s="50"/>
      <c r="I32" s="50"/>
      <c r="J32" s="50"/>
      <c r="K32" s="50"/>
      <c r="L32" s="50"/>
      <c r="M32" s="50"/>
      <c r="N32" s="50"/>
      <c r="O32" s="120"/>
      <c r="P32" s="115"/>
      <c r="Q32" s="38"/>
      <c r="R32" s="50"/>
      <c r="S32" s="50"/>
      <c r="T32" s="50"/>
      <c r="U32" s="121"/>
      <c r="V32" s="121"/>
      <c r="W32" s="121"/>
      <c r="X32" s="122"/>
      <c r="Y32" s="119"/>
    </row>
    <row r="33" spans="1:25" ht="34.5" customHeight="1">
      <c r="A33" s="27">
        <v>28</v>
      </c>
      <c r="B33" s="28"/>
      <c r="C33" s="29"/>
      <c r="D33" s="23"/>
      <c r="E33" s="29"/>
      <c r="F33" s="50"/>
      <c r="G33" s="50"/>
      <c r="H33" s="50"/>
      <c r="I33" s="50"/>
      <c r="J33" s="50"/>
      <c r="K33" s="50"/>
      <c r="L33" s="50"/>
      <c r="M33" s="50"/>
      <c r="N33" s="50"/>
      <c r="O33" s="120"/>
      <c r="P33" s="115"/>
      <c r="Q33" s="38"/>
      <c r="R33" s="50"/>
      <c r="S33" s="50"/>
      <c r="T33" s="50"/>
      <c r="U33" s="121"/>
      <c r="V33" s="121"/>
      <c r="W33" s="121"/>
      <c r="X33" s="122"/>
      <c r="Y33" s="123"/>
    </row>
    <row r="34" spans="1:25" ht="34.5" customHeight="1">
      <c r="A34" s="27">
        <v>29</v>
      </c>
      <c r="B34" s="28"/>
      <c r="C34" s="29"/>
      <c r="D34" s="23"/>
      <c r="E34" s="29"/>
      <c r="F34" s="50"/>
      <c r="G34" s="50"/>
      <c r="H34" s="50"/>
      <c r="I34" s="50"/>
      <c r="J34" s="50"/>
      <c r="K34" s="50"/>
      <c r="L34" s="50"/>
      <c r="M34" s="50"/>
      <c r="N34" s="50"/>
      <c r="O34" s="120"/>
      <c r="P34" s="115"/>
      <c r="Q34" s="38"/>
      <c r="R34" s="50"/>
      <c r="S34" s="50"/>
      <c r="T34" s="50"/>
      <c r="U34" s="121"/>
      <c r="V34" s="121"/>
      <c r="W34" s="121"/>
      <c r="X34" s="122"/>
      <c r="Y34" s="123"/>
    </row>
    <row r="35" spans="1:25" ht="34.5" customHeight="1">
      <c r="A35" s="27">
        <v>30</v>
      </c>
      <c r="B35" s="28"/>
      <c r="C35" s="29"/>
      <c r="D35" s="23"/>
      <c r="E35" s="29"/>
      <c r="F35" s="50"/>
      <c r="G35" s="50"/>
      <c r="H35" s="50"/>
      <c r="I35" s="50"/>
      <c r="J35" s="50"/>
      <c r="K35" s="50"/>
      <c r="L35" s="50"/>
      <c r="M35" s="50"/>
      <c r="N35" s="50"/>
      <c r="O35" s="120"/>
      <c r="P35" s="115"/>
      <c r="Q35" s="38"/>
      <c r="R35" s="50"/>
      <c r="S35" s="50"/>
      <c r="T35" s="50"/>
      <c r="U35" s="121"/>
      <c r="V35" s="121"/>
      <c r="W35" s="121"/>
      <c r="X35" s="122"/>
      <c r="Y35" s="123"/>
    </row>
    <row r="36" spans="1:25" ht="34.5" customHeight="1">
      <c r="A36" s="27">
        <v>31</v>
      </c>
      <c r="B36" s="28"/>
      <c r="C36" s="29"/>
      <c r="D36" s="86"/>
      <c r="E36" s="112"/>
      <c r="F36" s="50"/>
      <c r="G36" s="50"/>
      <c r="H36" s="50"/>
      <c r="I36" s="50"/>
      <c r="J36" s="50"/>
      <c r="K36" s="50"/>
      <c r="L36" s="50"/>
      <c r="M36" s="50"/>
      <c r="N36" s="50"/>
      <c r="O36" s="120"/>
      <c r="P36" s="115"/>
      <c r="Q36" s="38"/>
      <c r="R36" s="50"/>
      <c r="S36" s="50"/>
      <c r="T36" s="50"/>
      <c r="U36" s="121"/>
      <c r="V36" s="121"/>
      <c r="W36" s="121"/>
      <c r="X36" s="122"/>
      <c r="Y36" s="123"/>
    </row>
    <row r="37" spans="1:24" ht="34.5" customHeight="1" thickBot="1">
      <c r="A37" s="165" t="s">
        <v>410</v>
      </c>
      <c r="B37" s="166"/>
      <c r="C37" s="166"/>
      <c r="D37" s="166"/>
      <c r="E37" s="166"/>
      <c r="F37" s="58"/>
      <c r="G37" s="39">
        <f aca="true" t="shared" si="1" ref="G37:P37">SUM(G6:G36)</f>
        <v>9</v>
      </c>
      <c r="H37" s="39">
        <f t="shared" si="1"/>
        <v>65</v>
      </c>
      <c r="I37" s="39">
        <f t="shared" si="1"/>
        <v>177</v>
      </c>
      <c r="J37" s="39">
        <f t="shared" si="1"/>
        <v>88</v>
      </c>
      <c r="K37" s="39">
        <f t="shared" si="1"/>
        <v>14</v>
      </c>
      <c r="L37" s="39">
        <f t="shared" si="1"/>
        <v>0</v>
      </c>
      <c r="M37" s="39">
        <f t="shared" si="1"/>
        <v>0</v>
      </c>
      <c r="N37" s="39">
        <f t="shared" si="1"/>
        <v>353</v>
      </c>
      <c r="O37" s="42">
        <f t="shared" si="1"/>
        <v>36434.87</v>
      </c>
      <c r="P37" s="47">
        <f t="shared" si="1"/>
        <v>145000</v>
      </c>
      <c r="Q37" s="39"/>
      <c r="R37" s="39">
        <f aca="true" t="shared" si="2" ref="R37:X37">SUM(R6:R36)</f>
        <v>83</v>
      </c>
      <c r="S37" s="39">
        <f t="shared" si="2"/>
        <v>83</v>
      </c>
      <c r="T37" s="39">
        <f t="shared" si="2"/>
        <v>166</v>
      </c>
      <c r="U37" s="42">
        <f t="shared" si="2"/>
        <v>14776.82</v>
      </c>
      <c r="V37" s="42">
        <f t="shared" si="2"/>
        <v>33268.96</v>
      </c>
      <c r="W37" s="42">
        <f t="shared" si="2"/>
        <v>29549.12</v>
      </c>
      <c r="X37" s="46">
        <f t="shared" si="2"/>
        <v>121558</v>
      </c>
    </row>
    <row r="38" spans="2:17" ht="23.25" customHeight="1" hidden="1">
      <c r="B38" s="2">
        <f>COUNTIF(B6:B37,"*")</f>
        <v>17</v>
      </c>
      <c r="F38" s="2">
        <f>COUNTIF(F6:F37,"&gt;0")</f>
        <v>3</v>
      </c>
      <c r="Q38" s="2">
        <f>COUNTIF(Q6:Q37,"&gt;0")+COUNTIF(Q6:Q37,"*")</f>
        <v>14</v>
      </c>
    </row>
  </sheetData>
  <mergeCells count="26">
    <mergeCell ref="A37:E37"/>
    <mergeCell ref="V3:V5"/>
    <mergeCell ref="W3:W5"/>
    <mergeCell ref="X3:X5"/>
    <mergeCell ref="G4:G5"/>
    <mergeCell ref="H4:M4"/>
    <mergeCell ref="N4:N5"/>
    <mergeCell ref="R4:R5"/>
    <mergeCell ref="S4:S5"/>
    <mergeCell ref="T4:T5"/>
    <mergeCell ref="P3:P5"/>
    <mergeCell ref="Q3:Q5"/>
    <mergeCell ref="R3:T3"/>
    <mergeCell ref="U3:U5"/>
    <mergeCell ref="E3:E5"/>
    <mergeCell ref="F3:F5"/>
    <mergeCell ref="G3:N3"/>
    <mergeCell ref="O3:O5"/>
    <mergeCell ref="A3:A5"/>
    <mergeCell ref="B3:B5"/>
    <mergeCell ref="C3:C5"/>
    <mergeCell ref="D3:D5"/>
    <mergeCell ref="A1:X1"/>
    <mergeCell ref="A2:E2"/>
    <mergeCell ref="F2:P2"/>
    <mergeCell ref="Q2:X2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78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19"/>
  <sheetViews>
    <sheetView workbookViewId="0" topLeftCell="A1">
      <pane ySplit="6" topLeftCell="BM7" activePane="bottomLeft" state="frozen"/>
      <selection pane="topLeft" activeCell="A1" sqref="A1"/>
      <selection pane="bottomLeft" activeCell="L11" sqref="L11"/>
    </sheetView>
  </sheetViews>
  <sheetFormatPr defaultColWidth="9.00390625" defaultRowHeight="16.5"/>
  <cols>
    <col min="1" max="1" width="7.75390625" style="19" customWidth="1"/>
    <col min="2" max="2" width="5.125" style="6" customWidth="1"/>
    <col min="3" max="5" width="5.625" style="6" customWidth="1"/>
    <col min="6" max="6" width="6.375" style="6" customWidth="1"/>
    <col min="7" max="7" width="6.875" style="6" customWidth="1"/>
    <col min="8" max="8" width="6.375" style="6" customWidth="1"/>
    <col min="9" max="10" width="5.875" style="6" customWidth="1"/>
    <col min="11" max="11" width="8.25390625" style="6" customWidth="1"/>
    <col min="12" max="12" width="12.75390625" style="6" customWidth="1"/>
    <col min="13" max="13" width="12.375" style="6" customWidth="1"/>
    <col min="14" max="14" width="5.125" style="6" customWidth="1"/>
    <col min="15" max="16" width="6.375" style="6" customWidth="1"/>
    <col min="17" max="17" width="6.625" style="6" customWidth="1"/>
    <col min="18" max="18" width="11.875" style="6" customWidth="1"/>
    <col min="19" max="19" width="13.50390625" style="6" customWidth="1"/>
    <col min="20" max="20" width="12.25390625" style="6" customWidth="1"/>
    <col min="21" max="21" width="12.625" style="6" customWidth="1"/>
    <col min="22" max="22" width="9.00390625" style="6" customWidth="1"/>
    <col min="23" max="16384" width="0" style="6" hidden="1" customWidth="1"/>
  </cols>
  <sheetData>
    <row r="1" spans="1:21" ht="33.75" customHeight="1">
      <c r="A1" s="167" t="s">
        <v>411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9.25" customHeight="1" thickBot="1">
      <c r="A2" s="169" t="s">
        <v>412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s="8" customFormat="1" ht="30" customHeight="1">
      <c r="A3" s="7" t="s">
        <v>11</v>
      </c>
      <c r="B3" s="173" t="s">
        <v>12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170" t="s">
        <v>13</v>
      </c>
      <c r="O3" s="171"/>
      <c r="P3" s="171"/>
      <c r="Q3" s="171"/>
      <c r="R3" s="171"/>
      <c r="S3" s="171"/>
      <c r="T3" s="171"/>
      <c r="U3" s="172"/>
    </row>
    <row r="4" spans="1:21" s="8" customFormat="1" ht="24" customHeight="1">
      <c r="A4" s="181" t="s">
        <v>14</v>
      </c>
      <c r="B4" s="183" t="s">
        <v>15</v>
      </c>
      <c r="C4" s="186" t="s">
        <v>0</v>
      </c>
      <c r="D4" s="187"/>
      <c r="E4" s="187"/>
      <c r="F4" s="187"/>
      <c r="G4" s="187"/>
      <c r="H4" s="187"/>
      <c r="I4" s="187"/>
      <c r="J4" s="187"/>
      <c r="K4" s="188"/>
      <c r="L4" s="185" t="s">
        <v>16</v>
      </c>
      <c r="M4" s="192" t="s">
        <v>57</v>
      </c>
      <c r="N4" s="176" t="s">
        <v>15</v>
      </c>
      <c r="O4" s="178" t="s">
        <v>0</v>
      </c>
      <c r="P4" s="178"/>
      <c r="Q4" s="178"/>
      <c r="R4" s="179" t="s">
        <v>17</v>
      </c>
      <c r="S4" s="179" t="s">
        <v>27</v>
      </c>
      <c r="T4" s="179" t="s">
        <v>18</v>
      </c>
      <c r="U4" s="190" t="s">
        <v>28</v>
      </c>
    </row>
    <row r="5" spans="1:21" s="8" customFormat="1" ht="24" customHeight="1">
      <c r="A5" s="181"/>
      <c r="B5" s="184"/>
      <c r="C5" s="189" t="s">
        <v>1</v>
      </c>
      <c r="D5" s="189" t="s">
        <v>2</v>
      </c>
      <c r="E5" s="194" t="s">
        <v>268</v>
      </c>
      <c r="F5" s="195"/>
      <c r="G5" s="195"/>
      <c r="H5" s="195"/>
      <c r="I5" s="195"/>
      <c r="J5" s="196"/>
      <c r="K5" s="189" t="s">
        <v>3</v>
      </c>
      <c r="L5" s="185"/>
      <c r="M5" s="192"/>
      <c r="N5" s="177"/>
      <c r="O5" s="189" t="s">
        <v>1</v>
      </c>
      <c r="P5" s="189" t="s">
        <v>4</v>
      </c>
      <c r="Q5" s="189" t="s">
        <v>3</v>
      </c>
      <c r="R5" s="180"/>
      <c r="S5" s="180"/>
      <c r="T5" s="180"/>
      <c r="U5" s="190"/>
    </row>
    <row r="6" spans="1:21" s="8" customFormat="1" ht="24" customHeight="1">
      <c r="A6" s="182"/>
      <c r="B6" s="184"/>
      <c r="C6" s="189"/>
      <c r="D6" s="189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0" t="s">
        <v>10</v>
      </c>
      <c r="K6" s="189"/>
      <c r="L6" s="179"/>
      <c r="M6" s="193"/>
      <c r="N6" s="177"/>
      <c r="O6" s="189"/>
      <c r="P6" s="189"/>
      <c r="Q6" s="189"/>
      <c r="R6" s="180"/>
      <c r="S6" s="180"/>
      <c r="T6" s="180"/>
      <c r="U6" s="191"/>
    </row>
    <row r="7" spans="1:21" ht="36.75" customHeight="1">
      <c r="A7" s="11" t="s">
        <v>19</v>
      </c>
      <c r="B7" s="1">
        <f>'6月'!E37</f>
        <v>3</v>
      </c>
      <c r="C7" s="1">
        <f>'6月'!F36</f>
        <v>1</v>
      </c>
      <c r="D7" s="1">
        <v>0</v>
      </c>
      <c r="E7" s="1">
        <v>0</v>
      </c>
      <c r="F7" s="1">
        <f>'6月'!G36</f>
        <v>26</v>
      </c>
      <c r="G7" s="1">
        <f>'6月'!H36</f>
        <v>303</v>
      </c>
      <c r="H7" s="1">
        <f>'6月'!I36</f>
        <v>99</v>
      </c>
      <c r="I7" s="1">
        <f>'6月'!J36</f>
        <v>39</v>
      </c>
      <c r="J7" s="1">
        <f>'6月'!K36</f>
        <v>2</v>
      </c>
      <c r="K7" s="1">
        <f>'6月'!L36</f>
        <v>470</v>
      </c>
      <c r="L7" s="12">
        <f>'6月'!M36</f>
        <v>72842.86</v>
      </c>
      <c r="M7" s="14">
        <f>'6月'!N36</f>
        <v>258020</v>
      </c>
      <c r="N7" s="5">
        <f>'6月'!O37</f>
        <v>20</v>
      </c>
      <c r="O7" s="1">
        <f>'6月'!P36</f>
        <v>75</v>
      </c>
      <c r="P7" s="1">
        <f>'6月'!Q36</f>
        <v>225</v>
      </c>
      <c r="Q7" s="1">
        <f>'6月'!R36</f>
        <v>300</v>
      </c>
      <c r="R7" s="12">
        <f>'6月'!S36</f>
        <v>24553.13</v>
      </c>
      <c r="S7" s="12">
        <f>'6月'!T36</f>
        <v>54704.23000000001</v>
      </c>
      <c r="T7" s="12">
        <f>'6月'!U36</f>
        <v>47884.63</v>
      </c>
      <c r="U7" s="13">
        <f>'6月'!V36</f>
        <v>211925</v>
      </c>
    </row>
    <row r="8" spans="1:21" ht="36.75" customHeight="1">
      <c r="A8" s="11" t="s">
        <v>20</v>
      </c>
      <c r="B8" s="1">
        <f>'7月'!F40</f>
        <v>3</v>
      </c>
      <c r="C8" s="1">
        <f>'7月'!G39</f>
        <v>15</v>
      </c>
      <c r="D8" s="1">
        <v>0</v>
      </c>
      <c r="E8" s="1">
        <v>0</v>
      </c>
      <c r="F8" s="1">
        <f>'7月'!H39</f>
        <v>65</v>
      </c>
      <c r="G8" s="1">
        <f>'7月'!I39</f>
        <v>145</v>
      </c>
      <c r="H8" s="1">
        <f>'7月'!J39</f>
        <v>48</v>
      </c>
      <c r="I8" s="1">
        <f>'7月'!K39</f>
        <v>0</v>
      </c>
      <c r="J8" s="1">
        <f>'7月'!L39</f>
        <v>0</v>
      </c>
      <c r="K8" s="1">
        <f>'7月'!M39</f>
        <v>273</v>
      </c>
      <c r="L8" s="12">
        <f>'7月'!N39</f>
        <v>32371.77</v>
      </c>
      <c r="M8" s="14">
        <f>'7月'!O39</f>
        <v>100000</v>
      </c>
      <c r="N8" s="1">
        <f>'7月'!P40-1</f>
        <v>27</v>
      </c>
      <c r="O8" s="1">
        <f>'7月'!Q39-'7月'!Q28</f>
        <v>78</v>
      </c>
      <c r="P8" s="1">
        <f>'7月'!R39-'7月'!R28</f>
        <v>236</v>
      </c>
      <c r="Q8" s="1">
        <f>'7月'!S39-'7月'!S28</f>
        <v>314</v>
      </c>
      <c r="R8" s="12">
        <f>'7月'!T39-'7月'!T28</f>
        <v>28041.000000000004</v>
      </c>
      <c r="S8" s="12">
        <f>'7月'!U39-'7月'!U28</f>
        <v>59524.19000000001</v>
      </c>
      <c r="T8" s="12">
        <f>'7月'!V39-'7月'!V28</f>
        <v>52945.37000000001</v>
      </c>
      <c r="U8" s="13">
        <f>'7月'!W39</f>
        <v>228069</v>
      </c>
    </row>
    <row r="9" spans="1:21" ht="36.75" customHeight="1">
      <c r="A9" s="11" t="s">
        <v>21</v>
      </c>
      <c r="B9" s="1">
        <f>'8月'!F38</f>
        <v>4</v>
      </c>
      <c r="C9" s="1">
        <f>'8月'!G37</f>
        <v>12</v>
      </c>
      <c r="D9" s="1">
        <v>0</v>
      </c>
      <c r="E9" s="1">
        <v>0</v>
      </c>
      <c r="F9" s="1">
        <f>'8月'!H37</f>
        <v>132</v>
      </c>
      <c r="G9" s="1">
        <f>'8月'!I37</f>
        <v>165</v>
      </c>
      <c r="H9" s="1">
        <f>'8月'!J37</f>
        <v>35</v>
      </c>
      <c r="I9" s="1">
        <f>'8月'!K37</f>
        <v>0</v>
      </c>
      <c r="J9" s="1">
        <f>'8月'!L37</f>
        <v>8</v>
      </c>
      <c r="K9" s="1">
        <f>'8月'!M37</f>
        <v>352</v>
      </c>
      <c r="L9" s="12">
        <f>'8月'!N37</f>
        <v>38457.78999999999</v>
      </c>
      <c r="M9" s="14">
        <f>'8月'!O37</f>
        <v>138700</v>
      </c>
      <c r="N9" s="1">
        <f>'8月'!P38-1</f>
        <v>18</v>
      </c>
      <c r="O9" s="1">
        <f>'8月'!Q37-'8月'!Q8</f>
        <v>39</v>
      </c>
      <c r="P9" s="1">
        <f>'8月'!R37-'8月'!R8</f>
        <v>159</v>
      </c>
      <c r="Q9" s="1">
        <f>'8月'!S37-'8月'!S8</f>
        <v>198</v>
      </c>
      <c r="R9" s="12">
        <f>'8月'!T37-'8月'!T8</f>
        <v>17638.079999999998</v>
      </c>
      <c r="S9" s="12">
        <f>'8月'!U37-'8月'!U8</f>
        <v>41882.43</v>
      </c>
      <c r="T9" s="12">
        <f>'8月'!V37-'8月'!V8</f>
        <v>36749.3</v>
      </c>
      <c r="U9" s="13">
        <f>'8月'!W37</f>
        <v>174015</v>
      </c>
    </row>
    <row r="10" spans="1:21" ht="36.75" customHeight="1">
      <c r="A10" s="11" t="s">
        <v>22</v>
      </c>
      <c r="B10" s="1">
        <f>'9月'!F38</f>
        <v>1</v>
      </c>
      <c r="C10" s="1">
        <f>'9月'!G37</f>
        <v>4</v>
      </c>
      <c r="D10" s="1">
        <v>0</v>
      </c>
      <c r="E10" s="1">
        <v>0</v>
      </c>
      <c r="F10" s="1">
        <f>'9月'!H37</f>
        <v>0</v>
      </c>
      <c r="G10" s="1">
        <f>'9月'!I37</f>
        <v>85</v>
      </c>
      <c r="H10" s="1">
        <f>'9月'!J37</f>
        <v>33</v>
      </c>
      <c r="I10" s="1">
        <f>'9月'!K37</f>
        <v>0</v>
      </c>
      <c r="J10" s="1">
        <f>'9月'!L37</f>
        <v>0</v>
      </c>
      <c r="K10" s="1">
        <f>'9月'!M37</f>
        <v>122</v>
      </c>
      <c r="L10" s="12">
        <f>'9月'!N37</f>
        <v>18680.15</v>
      </c>
      <c r="M10" s="14">
        <f>'9月'!O37</f>
        <v>66500</v>
      </c>
      <c r="N10" s="1">
        <f>'9月'!P38-1</f>
        <v>26</v>
      </c>
      <c r="O10" s="1">
        <f>'9月'!Q37-'9月'!Q6</f>
        <v>41</v>
      </c>
      <c r="P10" s="1">
        <f>'9月'!R37-'9月'!R6</f>
        <v>256</v>
      </c>
      <c r="Q10" s="1">
        <f>'9月'!S37-'9月'!S6</f>
        <v>297</v>
      </c>
      <c r="R10" s="12">
        <f>'9月'!T37-'9月'!T6</f>
        <v>25619.059999999994</v>
      </c>
      <c r="S10" s="12">
        <f>'9月'!U37-'9月'!U6</f>
        <v>55929.719999999994</v>
      </c>
      <c r="T10" s="12">
        <f>'9月'!V37-'9月'!V6</f>
        <v>49816.270000000004</v>
      </c>
      <c r="U10" s="13">
        <f>'9月'!W37</f>
        <v>208424</v>
      </c>
    </row>
    <row r="11" spans="1:21" ht="36.75" customHeight="1">
      <c r="A11" s="11" t="s">
        <v>23</v>
      </c>
      <c r="B11" s="15">
        <f>'10月 '!F38</f>
        <v>2</v>
      </c>
      <c r="C11" s="15">
        <f>'10月 '!G37</f>
        <v>0</v>
      </c>
      <c r="D11" s="1">
        <v>0</v>
      </c>
      <c r="E11" s="1">
        <v>0</v>
      </c>
      <c r="F11" s="15">
        <f>'10月 '!H37</f>
        <v>61</v>
      </c>
      <c r="G11" s="15">
        <f>'10月 '!I37</f>
        <v>134</v>
      </c>
      <c r="H11" s="15">
        <f>'10月 '!J37</f>
        <v>1</v>
      </c>
      <c r="I11" s="15">
        <f>'10月 '!K37</f>
        <v>0</v>
      </c>
      <c r="J11" s="15">
        <f>'10月 '!L37</f>
        <v>2</v>
      </c>
      <c r="K11" s="15">
        <f>'10月 '!M37</f>
        <v>198</v>
      </c>
      <c r="L11" s="12">
        <f>'10月 '!N37</f>
        <v>19895.48</v>
      </c>
      <c r="M11" s="14">
        <f>'10月 '!O37</f>
        <v>60712</v>
      </c>
      <c r="N11" s="15">
        <f>'10月 '!P38</f>
        <v>23</v>
      </c>
      <c r="O11" s="15">
        <f>'10月 '!Q37</f>
        <v>57</v>
      </c>
      <c r="P11" s="15">
        <f>'10月 '!R37</f>
        <v>269</v>
      </c>
      <c r="Q11" s="15">
        <f>'10月 '!S37</f>
        <v>326</v>
      </c>
      <c r="R11" s="12">
        <f>'10月 '!T37</f>
        <v>29206.469999999998</v>
      </c>
      <c r="S11" s="12">
        <f>'10月 '!U37</f>
        <v>68419.15</v>
      </c>
      <c r="T11" s="12">
        <f>'10月 '!V37</f>
        <v>60788.02999999999</v>
      </c>
      <c r="U11" s="13">
        <f>'10月 '!W37</f>
        <v>267221</v>
      </c>
    </row>
    <row r="12" spans="1:21" ht="36.75" customHeight="1">
      <c r="A12" s="11" t="s">
        <v>24</v>
      </c>
      <c r="B12" s="15">
        <f>'11月'!F38</f>
        <v>7</v>
      </c>
      <c r="C12" s="15">
        <f>'11月'!G37</f>
        <v>24</v>
      </c>
      <c r="D12" s="15">
        <f>'11月'!H37</f>
        <v>1</v>
      </c>
      <c r="E12" s="15">
        <f>'11月'!I37</f>
        <v>1</v>
      </c>
      <c r="F12" s="15">
        <f>'11月'!J37</f>
        <v>219</v>
      </c>
      <c r="G12" s="15">
        <f>'11月'!K37</f>
        <v>440</v>
      </c>
      <c r="H12" s="15">
        <f>'11月'!L37</f>
        <v>122</v>
      </c>
      <c r="I12" s="15">
        <f>'11月'!M37</f>
        <v>0</v>
      </c>
      <c r="J12" s="15">
        <f>'11月'!N37</f>
        <v>8</v>
      </c>
      <c r="K12" s="15">
        <f>'11月'!O37</f>
        <v>815</v>
      </c>
      <c r="L12" s="12">
        <f>'11月'!P37</f>
        <v>94388.92</v>
      </c>
      <c r="M12" s="14">
        <f>'11月'!Q37</f>
        <v>279798</v>
      </c>
      <c r="N12" s="15">
        <f>'11月'!R38</f>
        <v>22</v>
      </c>
      <c r="O12" s="15">
        <f>'11月'!S37</f>
        <v>37</v>
      </c>
      <c r="P12" s="15">
        <f>'11月'!T37</f>
        <v>169</v>
      </c>
      <c r="Q12" s="15">
        <f>'11月'!U37</f>
        <v>206</v>
      </c>
      <c r="R12" s="12">
        <f>'11月'!V37</f>
        <v>16716.77</v>
      </c>
      <c r="S12" s="12">
        <f>'11月'!W37</f>
        <v>39700.53999999999</v>
      </c>
      <c r="T12" s="12">
        <f>'11月'!X37</f>
        <v>34835.219999999994</v>
      </c>
      <c r="U12" s="13">
        <f>'11月'!Y37</f>
        <v>143880</v>
      </c>
    </row>
    <row r="13" spans="1:21" ht="36.75" customHeight="1">
      <c r="A13" s="11" t="s">
        <v>25</v>
      </c>
      <c r="B13" s="15">
        <f>'12月'!F38</f>
        <v>3</v>
      </c>
      <c r="C13" s="15">
        <f>'12月'!G37</f>
        <v>9</v>
      </c>
      <c r="D13" s="15">
        <v>0</v>
      </c>
      <c r="E13" s="15">
        <f>'12月'!H37</f>
        <v>65</v>
      </c>
      <c r="F13" s="15">
        <f>'12月'!I37</f>
        <v>177</v>
      </c>
      <c r="G13" s="15">
        <f>'12月'!J37</f>
        <v>88</v>
      </c>
      <c r="H13" s="15">
        <f>'12月'!K37</f>
        <v>14</v>
      </c>
      <c r="I13" s="15">
        <f>'12月'!L37</f>
        <v>0</v>
      </c>
      <c r="J13" s="15">
        <f>'12月'!M37</f>
        <v>0</v>
      </c>
      <c r="K13" s="15">
        <f>'12月'!N37</f>
        <v>353</v>
      </c>
      <c r="L13" s="12">
        <f>'12月'!O37</f>
        <v>36434.87</v>
      </c>
      <c r="M13" s="14">
        <f>'12月'!P37</f>
        <v>145000</v>
      </c>
      <c r="N13" s="15">
        <f>'12月'!Q38</f>
        <v>14</v>
      </c>
      <c r="O13" s="15">
        <f>'12月'!R37</f>
        <v>83</v>
      </c>
      <c r="P13" s="15">
        <f>'12月'!S37</f>
        <v>83</v>
      </c>
      <c r="Q13" s="15">
        <f>'12月'!T37</f>
        <v>166</v>
      </c>
      <c r="R13" s="12">
        <f>'12月'!U37</f>
        <v>14776.82</v>
      </c>
      <c r="S13" s="12">
        <f>'12月'!V37</f>
        <v>33268.96</v>
      </c>
      <c r="T13" s="12">
        <f>'12月'!W37</f>
        <v>29549.12</v>
      </c>
      <c r="U13" s="13">
        <f>'12月'!X37</f>
        <v>121558</v>
      </c>
    </row>
    <row r="14" spans="1:21" ht="36.75" customHeight="1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4"/>
      <c r="N14" s="15"/>
      <c r="O14" s="15"/>
      <c r="P14" s="15"/>
      <c r="Q14" s="15"/>
      <c r="R14" s="12"/>
      <c r="S14" s="12"/>
      <c r="T14" s="12"/>
      <c r="U14" s="13"/>
    </row>
    <row r="15" spans="1:21" ht="36.75" customHeight="1">
      <c r="A15" s="1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2"/>
      <c r="M15" s="14"/>
      <c r="N15" s="15"/>
      <c r="O15" s="15"/>
      <c r="P15" s="15"/>
      <c r="Q15" s="15"/>
      <c r="R15" s="12"/>
      <c r="S15" s="12"/>
      <c r="T15" s="12"/>
      <c r="U15" s="13"/>
    </row>
    <row r="16" spans="1:21" ht="36.75" customHeight="1">
      <c r="A16" s="1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2"/>
      <c r="M16" s="14"/>
      <c r="N16" s="15"/>
      <c r="O16" s="15"/>
      <c r="P16" s="15"/>
      <c r="Q16" s="15"/>
      <c r="R16" s="12"/>
      <c r="S16" s="12"/>
      <c r="T16" s="12"/>
      <c r="U16" s="13"/>
    </row>
    <row r="17" spans="1:21" ht="36.75" customHeight="1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2"/>
      <c r="M17" s="14"/>
      <c r="N17" s="15"/>
      <c r="O17" s="15"/>
      <c r="P17" s="15"/>
      <c r="Q17" s="15"/>
      <c r="R17" s="12"/>
      <c r="S17" s="12"/>
      <c r="T17" s="12"/>
      <c r="U17" s="22"/>
    </row>
    <row r="18" spans="1:21" ht="36.75" customHeight="1">
      <c r="A18" s="1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2"/>
      <c r="M18" s="14"/>
      <c r="N18" s="15"/>
      <c r="O18" s="15"/>
      <c r="P18" s="15"/>
      <c r="Q18" s="15"/>
      <c r="R18" s="12"/>
      <c r="S18" s="12"/>
      <c r="T18" s="12"/>
      <c r="U18" s="13"/>
    </row>
    <row r="19" spans="1:21" ht="45" customHeight="1" thickBot="1">
      <c r="A19" s="16" t="s">
        <v>26</v>
      </c>
      <c r="B19" s="17">
        <f>SUM(B7:B18)</f>
        <v>23</v>
      </c>
      <c r="C19" s="17">
        <f aca="true" t="shared" si="0" ref="C19:U19">SUM(C7:C18)</f>
        <v>65</v>
      </c>
      <c r="D19" s="17">
        <f>SUM(D7:D18)</f>
        <v>1</v>
      </c>
      <c r="E19" s="17">
        <f>SUM(E7:E18)</f>
        <v>66</v>
      </c>
      <c r="F19" s="17">
        <f>SUM(F7:F18)</f>
        <v>680</v>
      </c>
      <c r="G19" s="17">
        <f t="shared" si="0"/>
        <v>1360</v>
      </c>
      <c r="H19" s="17">
        <f t="shared" si="0"/>
        <v>352</v>
      </c>
      <c r="I19" s="17">
        <f t="shared" si="0"/>
        <v>39</v>
      </c>
      <c r="J19" s="17">
        <f>SUM(J7:J18)</f>
        <v>20</v>
      </c>
      <c r="K19" s="17">
        <f t="shared" si="0"/>
        <v>2583</v>
      </c>
      <c r="L19" s="18">
        <f t="shared" si="0"/>
        <v>313071.83999999997</v>
      </c>
      <c r="M19" s="34">
        <f t="shared" si="0"/>
        <v>1048730</v>
      </c>
      <c r="N19" s="20">
        <f t="shared" si="0"/>
        <v>150</v>
      </c>
      <c r="O19" s="17">
        <f t="shared" si="0"/>
        <v>410</v>
      </c>
      <c r="P19" s="17">
        <f t="shared" si="0"/>
        <v>1397</v>
      </c>
      <c r="Q19" s="17">
        <f t="shared" si="0"/>
        <v>1807</v>
      </c>
      <c r="R19" s="18">
        <f t="shared" si="0"/>
        <v>156551.33000000002</v>
      </c>
      <c r="S19" s="18">
        <f t="shared" si="0"/>
        <v>353429.22</v>
      </c>
      <c r="T19" s="18">
        <f t="shared" si="0"/>
        <v>312567.94</v>
      </c>
      <c r="U19" s="33">
        <f t="shared" si="0"/>
        <v>1355092</v>
      </c>
    </row>
  </sheetData>
  <mergeCells count="22">
    <mergeCell ref="S4:S6"/>
    <mergeCell ref="T4:T6"/>
    <mergeCell ref="U4:U6"/>
    <mergeCell ref="C5:C6"/>
    <mergeCell ref="K5:K6"/>
    <mergeCell ref="O5:O6"/>
    <mergeCell ref="P5:P6"/>
    <mergeCell ref="Q5:Q6"/>
    <mergeCell ref="M4:M6"/>
    <mergeCell ref="E5:J5"/>
    <mergeCell ref="N4:N6"/>
    <mergeCell ref="O4:Q4"/>
    <mergeCell ref="R4:R6"/>
    <mergeCell ref="A4:A6"/>
    <mergeCell ref="B4:B6"/>
    <mergeCell ref="L4:L6"/>
    <mergeCell ref="C4:K4"/>
    <mergeCell ref="D5:D6"/>
    <mergeCell ref="A1:U1"/>
    <mergeCell ref="A2:U2"/>
    <mergeCell ref="N3:U3"/>
    <mergeCell ref="B3:M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2007-10-11T07:04:57Z</cp:lastPrinted>
  <dcterms:created xsi:type="dcterms:W3CDTF">2002-09-09T16:30:13Z</dcterms:created>
  <dcterms:modified xsi:type="dcterms:W3CDTF">2008-01-18T07:40:49Z</dcterms:modified>
  <cp:category/>
  <cp:version/>
  <cp:contentType/>
  <cp:contentStatus/>
</cp:coreProperties>
</file>